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0" yWindow="150" windowWidth="19440" windowHeight="12525"/>
  </bookViews>
  <sheets>
    <sheet name="1 возр гр М" sheetId="2" r:id="rId1"/>
    <sheet name="1 возр гр Ж" sheetId="28" r:id="rId2"/>
    <sheet name="2 возр гр М" sheetId="31" r:id="rId3"/>
    <sheet name="2 возр гр Ж" sheetId="32" r:id="rId4"/>
    <sheet name="3 возр гр М " sheetId="29" r:id="rId5"/>
    <sheet name="3 возр гр Ж" sheetId="30" r:id="rId6"/>
  </sheets>
  <calcPr calcId="125725"/>
</workbook>
</file>

<file path=xl/calcChain.xml><?xml version="1.0" encoding="utf-8"?>
<calcChain xmlns="http://schemas.openxmlformats.org/spreadsheetml/2006/main">
  <c r="O9" i="30"/>
  <c r="O11" i="29"/>
  <c r="O10"/>
  <c r="O9"/>
  <c r="O15" i="30"/>
  <c r="O12"/>
  <c r="O10"/>
  <c r="O13"/>
  <c r="O20"/>
  <c r="O19"/>
  <c r="O24"/>
  <c r="O17"/>
  <c r="O14"/>
  <c r="O28"/>
  <c r="O18"/>
  <c r="O11"/>
  <c r="O21"/>
  <c r="O16"/>
  <c r="O25"/>
  <c r="O29"/>
  <c r="O26"/>
  <c r="O22"/>
  <c r="O27"/>
  <c r="O23"/>
  <c r="O70" i="31" l="1"/>
  <c r="O66"/>
  <c r="O67"/>
  <c r="O42"/>
  <c r="O53"/>
  <c r="O65"/>
  <c r="O58"/>
  <c r="O60"/>
  <c r="O69"/>
  <c r="O68"/>
  <c r="O47"/>
  <c r="O35"/>
  <c r="O46"/>
  <c r="O10"/>
  <c r="O14"/>
  <c r="O43"/>
  <c r="O11"/>
  <c r="O15"/>
  <c r="O28"/>
  <c r="O12"/>
  <c r="O25"/>
  <c r="O39"/>
  <c r="O34"/>
  <c r="O13"/>
  <c r="O26"/>
  <c r="O29"/>
  <c r="O20"/>
  <c r="O30"/>
  <c r="O33"/>
  <c r="O18"/>
  <c r="O40"/>
  <c r="O24"/>
  <c r="O55"/>
  <c r="O44"/>
  <c r="O31"/>
  <c r="O17"/>
  <c r="O21"/>
  <c r="O27"/>
  <c r="O23"/>
  <c r="O50"/>
  <c r="O32"/>
  <c r="O16"/>
  <c r="O36"/>
  <c r="O57"/>
  <c r="O49"/>
  <c r="O38"/>
  <c r="O19"/>
  <c r="O54"/>
  <c r="O52"/>
  <c r="O51"/>
  <c r="O61"/>
  <c r="O37"/>
  <c r="O22"/>
  <c r="O62"/>
  <c r="O45"/>
  <c r="O41"/>
  <c r="O63"/>
  <c r="O64"/>
  <c r="O59"/>
  <c r="O48"/>
  <c r="O56"/>
  <c r="O9"/>
  <c r="O48" i="32"/>
  <c r="O47"/>
  <c r="O51"/>
  <c r="O49"/>
  <c r="O46"/>
  <c r="O26"/>
  <c r="O37"/>
  <c r="O33"/>
  <c r="O31"/>
  <c r="O45"/>
  <c r="O38"/>
  <c r="O41"/>
  <c r="O42"/>
  <c r="O43"/>
  <c r="O25"/>
  <c r="O29"/>
  <c r="O50"/>
  <c r="O19"/>
  <c r="O34"/>
  <c r="O39"/>
  <c r="O40"/>
  <c r="O44"/>
  <c r="O10"/>
  <c r="O11"/>
  <c r="O12"/>
  <c r="O13"/>
  <c r="O14"/>
  <c r="O15"/>
  <c r="O16"/>
  <c r="O17"/>
  <c r="O18"/>
  <c r="O20"/>
  <c r="O21"/>
  <c r="O22"/>
  <c r="O23"/>
  <c r="O24"/>
  <c r="O27"/>
  <c r="O28"/>
  <c r="O30"/>
  <c r="O32"/>
  <c r="O35"/>
  <c r="O36"/>
  <c r="O9" l="1"/>
  <c r="O54" i="29"/>
  <c r="O55"/>
  <c r="O13"/>
  <c r="O20"/>
  <c r="O26"/>
  <c r="O39"/>
  <c r="O12"/>
  <c r="O18"/>
  <c r="O25"/>
  <c r="O14"/>
  <c r="O35"/>
  <c r="O16"/>
  <c r="O29"/>
  <c r="O32"/>
  <c r="O30"/>
  <c r="O24"/>
  <c r="O17"/>
  <c r="O15"/>
  <c r="O43"/>
  <c r="O42"/>
  <c r="O23"/>
  <c r="O21"/>
  <c r="O51"/>
  <c r="O36"/>
  <c r="O38"/>
  <c r="O22"/>
  <c r="O37"/>
  <c r="O44"/>
  <c r="O28"/>
  <c r="O48"/>
  <c r="O33"/>
  <c r="O49"/>
  <c r="O27"/>
  <c r="O50"/>
  <c r="O45"/>
  <c r="O41"/>
  <c r="O53"/>
  <c r="O40"/>
  <c r="O52"/>
  <c r="O19"/>
  <c r="O34"/>
  <c r="O31"/>
  <c r="O46"/>
  <c r="O47"/>
  <c r="M36" i="28"/>
  <c r="M33"/>
  <c r="M32"/>
  <c r="M42"/>
  <c r="M39"/>
  <c r="M43"/>
  <c r="M40"/>
  <c r="M37"/>
  <c r="M31"/>
  <c r="M30"/>
  <c r="M41"/>
  <c r="M35"/>
  <c r="M26"/>
  <c r="M38"/>
  <c r="M27"/>
  <c r="M23"/>
  <c r="M24"/>
  <c r="M21"/>
  <c r="M25"/>
  <c r="M15"/>
  <c r="M29"/>
  <c r="M17"/>
  <c r="M9"/>
  <c r="M10"/>
  <c r="M11"/>
  <c r="M20"/>
  <c r="M18"/>
  <c r="M19"/>
  <c r="M13"/>
  <c r="M14"/>
  <c r="M28"/>
  <c r="M34"/>
  <c r="M22"/>
  <c r="M16"/>
  <c r="M12"/>
  <c r="M43" i="2"/>
  <c r="M51"/>
  <c r="M52"/>
  <c r="M40"/>
  <c r="M42"/>
  <c r="M47"/>
  <c r="M50"/>
  <c r="M41"/>
  <c r="M49"/>
  <c r="M46"/>
  <c r="M29"/>
  <c r="M17"/>
  <c r="M23"/>
  <c r="M9"/>
  <c r="M12"/>
  <c r="M28"/>
  <c r="M13"/>
  <c r="M24"/>
  <c r="M10"/>
  <c r="M18"/>
  <c r="M21"/>
  <c r="M11"/>
  <c r="M27"/>
  <c r="M31"/>
  <c r="M34"/>
  <c r="M16"/>
  <c r="M14"/>
  <c r="M19"/>
  <c r="M25"/>
  <c r="M22"/>
  <c r="M38"/>
  <c r="M32"/>
  <c r="M15"/>
  <c r="M30"/>
  <c r="M37"/>
  <c r="M33"/>
  <c r="M36"/>
  <c r="M26"/>
  <c r="M44"/>
  <c r="M20"/>
  <c r="M39"/>
  <c r="M35"/>
  <c r="M48"/>
  <c r="M45"/>
</calcChain>
</file>

<file path=xl/sharedStrings.xml><?xml version="1.0" encoding="utf-8"?>
<sst xmlns="http://schemas.openxmlformats.org/spreadsheetml/2006/main" count="981" uniqueCount="310">
  <si>
    <t>ФИО участника</t>
  </si>
  <si>
    <t>Дата рождения</t>
  </si>
  <si>
    <t>ОУ</t>
  </si>
  <si>
    <t>Сводно-итоговый протокол</t>
  </si>
  <si>
    <t>1 возрастная группа</t>
  </si>
  <si>
    <t xml:space="preserve">Результат </t>
  </si>
  <si>
    <t>№  п/п</t>
  </si>
  <si>
    <t xml:space="preserve">Личного зачета среди юношей </t>
  </si>
  <si>
    <t>Личного зачета среди девушек</t>
  </si>
  <si>
    <t>2 возрастная группа</t>
  </si>
  <si>
    <t>Заславский Денис</t>
  </si>
  <si>
    <t>Матвейчук Анна</t>
  </si>
  <si>
    <t>Шупиков Арсений</t>
  </si>
  <si>
    <t>Жужа Ян</t>
  </si>
  <si>
    <t>Шорохов Сергей</t>
  </si>
  <si>
    <t>Бойков Алексей</t>
  </si>
  <si>
    <t>Самойлов Артем</t>
  </si>
  <si>
    <t>Алтухов Александр</t>
  </si>
  <si>
    <t>Степанов Дмитрий</t>
  </si>
  <si>
    <t>Иванов Вадим</t>
  </si>
  <si>
    <t>Калинина Виктория</t>
  </si>
  <si>
    <t>Перепелкина Анна</t>
  </si>
  <si>
    <t>Садыкова Эмилия</t>
  </si>
  <si>
    <t>Смирнова Арина</t>
  </si>
  <si>
    <t>Садовченко Екатерина</t>
  </si>
  <si>
    <t>Кабанова Марина</t>
  </si>
  <si>
    <t>Полякова Мария</t>
  </si>
  <si>
    <t xml:space="preserve">Место </t>
  </si>
  <si>
    <t xml:space="preserve">Снаряжение магазина АКМ </t>
  </si>
  <si>
    <t>Сумма баллов</t>
  </si>
  <si>
    <t>Итоговое место</t>
  </si>
  <si>
    <t>Разборка-сборка АК-74</t>
  </si>
  <si>
    <t>Бобко Глеб</t>
  </si>
  <si>
    <t>Слободяник Михаил</t>
  </si>
  <si>
    <t>Виноградов Александр</t>
  </si>
  <si>
    <t>Матвеевский Михаил</t>
  </si>
  <si>
    <t>Бойцов Евгений</t>
  </si>
  <si>
    <t>3 возрастная группа</t>
  </si>
  <si>
    <t>Одинцов Александр</t>
  </si>
  <si>
    <t>Грезин Роман</t>
  </si>
  <si>
    <t>Сазонов Дмитрий</t>
  </si>
  <si>
    <t>Белоусова Дарья</t>
  </si>
  <si>
    <t>Главный судья соревнований, СС1К _____________________________/Клюйков С.Е./</t>
  </si>
  <si>
    <t>Главный секретарь соревнований, СС2К ________________________/Герасимов Е.В./</t>
  </si>
  <si>
    <t xml:space="preserve">Стрельба из пневматической винтовки </t>
  </si>
  <si>
    <t>м</t>
  </si>
  <si>
    <t>Лисин Арсений</t>
  </si>
  <si>
    <t>Кузнецов Олег</t>
  </si>
  <si>
    <t>Нагорнов Владислав</t>
  </si>
  <si>
    <t>Костян Дмитрий</t>
  </si>
  <si>
    <t>Шульгин Борис</t>
  </si>
  <si>
    <t>Абрамкин Денис</t>
  </si>
  <si>
    <t>Нажмидинов Сервер</t>
  </si>
  <si>
    <t>Потапов Илья</t>
  </si>
  <si>
    <t>Котлов Григорий</t>
  </si>
  <si>
    <t>Попкович Вячеслав</t>
  </si>
  <si>
    <t>Пронин Игорь</t>
  </si>
  <si>
    <t>Смирнов Сергей</t>
  </si>
  <si>
    <t>Турунов Андрей</t>
  </si>
  <si>
    <t>Васильев Максим</t>
  </si>
  <si>
    <t>ж</t>
  </si>
  <si>
    <t>Стефанова Варвара</t>
  </si>
  <si>
    <t>Стихарь Александра</t>
  </si>
  <si>
    <t>Есипова Ксения</t>
  </si>
  <si>
    <t>Каминская Елизавета</t>
  </si>
  <si>
    <t>Белякова Анна</t>
  </si>
  <si>
    <t>Просянкина Анна</t>
  </si>
  <si>
    <t>Манина Мария</t>
  </si>
  <si>
    <t>Буровцева Валерия</t>
  </si>
  <si>
    <t>Осипова Дарья</t>
  </si>
  <si>
    <t>Образцова Анастасия</t>
  </si>
  <si>
    <t>Ахтариева Юлия</t>
  </si>
  <si>
    <t>Максимюк Ульяна</t>
  </si>
  <si>
    <t>Самаричева Анастасия</t>
  </si>
  <si>
    <t>Петухова Виктория</t>
  </si>
  <si>
    <t>Жук Юлия</t>
  </si>
  <si>
    <t>Солнцева Алена</t>
  </si>
  <si>
    <t>Вострикова Любовь</t>
  </si>
  <si>
    <t>Золотухина Анастасия</t>
  </si>
  <si>
    <t>Иванова Анастасия</t>
  </si>
  <si>
    <t>Янтимирова Алина</t>
  </si>
  <si>
    <t>Елизаров Алексей</t>
  </si>
  <si>
    <t>Черняев Никита</t>
  </si>
  <si>
    <t>Надоршин Тимур</t>
  </si>
  <si>
    <t>Нырков Ярослав</t>
  </si>
  <si>
    <t>Кожухов Андрей</t>
  </si>
  <si>
    <t>Кузьмин Станислав</t>
  </si>
  <si>
    <t>Данилов Артем</t>
  </si>
  <si>
    <t>Шестаков Александр</t>
  </si>
  <si>
    <t>Глушаков Владислав</t>
  </si>
  <si>
    <t>Ильин Денис</t>
  </si>
  <si>
    <t>Морозов Константин</t>
  </si>
  <si>
    <t>Некрасов Никита</t>
  </si>
  <si>
    <t>Ярцев Артем</t>
  </si>
  <si>
    <t>Эдлина Кристина</t>
  </si>
  <si>
    <t>Карабут Татьяна</t>
  </si>
  <si>
    <t>Соловьева Анастасия</t>
  </si>
  <si>
    <t xml:space="preserve">Первенство школьников Кировского района                                                                                                  по военно-прикладному многоборью </t>
  </si>
  <si>
    <t>Сгибание-разгибание рук в упоре лежа</t>
  </si>
  <si>
    <t>ГБОУ Лицей № 378</t>
  </si>
  <si>
    <t>Збродов Егор</t>
  </si>
  <si>
    <t>Шабанов Семен</t>
  </si>
  <si>
    <t>ГБОУ Школа № 269</t>
  </si>
  <si>
    <t>Петухов Дмитрий</t>
  </si>
  <si>
    <t>Клюкин Алексей</t>
  </si>
  <si>
    <t>Шевелев Петр</t>
  </si>
  <si>
    <t>ГБОУ Школа № 585</t>
  </si>
  <si>
    <t>Солдаев Матвей</t>
  </si>
  <si>
    <t>Опякин Александр</t>
  </si>
  <si>
    <t>Журавлев Даниил</t>
  </si>
  <si>
    <t>Максимов Николай</t>
  </si>
  <si>
    <t>Григорьев Павел</t>
  </si>
  <si>
    <t>Твердый Андрей</t>
  </si>
  <si>
    <t>ГБОУ Школа № 250</t>
  </si>
  <si>
    <t>Скоркин Константин</t>
  </si>
  <si>
    <t>Назиров Навруз</t>
  </si>
  <si>
    <t>Новокрещенов Федор</t>
  </si>
  <si>
    <t>Тур Валентин</t>
  </si>
  <si>
    <t>Макаров Сергей</t>
  </si>
  <si>
    <t>ГБОУ Школа № 381</t>
  </si>
  <si>
    <t>Иванов Никита</t>
  </si>
  <si>
    <t>Келехсаев Никита</t>
  </si>
  <si>
    <t>Миронов Артем</t>
  </si>
  <si>
    <t>Тарасов Виктор</t>
  </si>
  <si>
    <t>Гасымов Анар</t>
  </si>
  <si>
    <t>ГБОУ Школа № 249</t>
  </si>
  <si>
    <t>Прокофьев Даниил</t>
  </si>
  <si>
    <t>Дубинин Дмитрий</t>
  </si>
  <si>
    <t>Иванченко Михаил</t>
  </si>
  <si>
    <t>Шилкин Егор</t>
  </si>
  <si>
    <t>Смирнов Артем</t>
  </si>
  <si>
    <t>ГБОУ Школа № 377</t>
  </si>
  <si>
    <t>Полницкий Александр</t>
  </si>
  <si>
    <t>Полницкий Дмитрий</t>
  </si>
  <si>
    <t>Борзых Роман</t>
  </si>
  <si>
    <t>Моисеев Даниил</t>
  </si>
  <si>
    <t>Афанасьев Артем</t>
  </si>
  <si>
    <t>Воронин Андрей</t>
  </si>
  <si>
    <t>ГБОУ Лицей № 393</t>
  </si>
  <si>
    <t xml:space="preserve">Пригородов Константин </t>
  </si>
  <si>
    <t>Костенко Даниил</t>
  </si>
  <si>
    <t>Кольцов-Крутов Евгений</t>
  </si>
  <si>
    <t>Литусов Никита</t>
  </si>
  <si>
    <t>Семанов Григорий</t>
  </si>
  <si>
    <t>Юсеф Ибрахим</t>
  </si>
  <si>
    <t>ГБОУ Лицей № 384</t>
  </si>
  <si>
    <t>Мальчиков Даниил</t>
  </si>
  <si>
    <t>Карасев Иван</t>
  </si>
  <si>
    <t>Литвинов Михаил</t>
  </si>
  <si>
    <t>Диденко Артем</t>
  </si>
  <si>
    <t>34-44</t>
  </si>
  <si>
    <t>41-44</t>
  </si>
  <si>
    <t>Журкова Наталья</t>
  </si>
  <si>
    <t>Пташинская Надежда</t>
  </si>
  <si>
    <t>Холодова Мария</t>
  </si>
  <si>
    <t>Кардангушева Кристина</t>
  </si>
  <si>
    <t>Куприянова Анастасия</t>
  </si>
  <si>
    <t>Русавская Антонина</t>
  </si>
  <si>
    <t>Дубская Елизавета</t>
  </si>
  <si>
    <t>Бахтиярова Дурдона</t>
  </si>
  <si>
    <t>Ермакова Татьяна</t>
  </si>
  <si>
    <t>Палкина Анжела</t>
  </si>
  <si>
    <t>Волошина Юлия</t>
  </si>
  <si>
    <t>Измайлова Виктория</t>
  </si>
  <si>
    <t>Куликова Валерия</t>
  </si>
  <si>
    <t>Дмитриева Евгения</t>
  </si>
  <si>
    <t>Крамаренко Валерия</t>
  </si>
  <si>
    <t>Кочина Алиса</t>
  </si>
  <si>
    <t>Дробязго Ульяна</t>
  </si>
  <si>
    <t>Юрьева Александра</t>
  </si>
  <si>
    <t>Скорозвоне Виктория</t>
  </si>
  <si>
    <t>Афанасьева Анастасия</t>
  </si>
  <si>
    <t>Латкова Александра</t>
  </si>
  <si>
    <t>Гриневич Анастасия</t>
  </si>
  <si>
    <t>Бирюкова Юлия</t>
  </si>
  <si>
    <t>Кривогузова Эвелина</t>
  </si>
  <si>
    <t>Беляева Наталья</t>
  </si>
  <si>
    <t>Громова Анастасия</t>
  </si>
  <si>
    <t>Воронцова Анастасия</t>
  </si>
  <si>
    <t>Тюменцева Яна</t>
  </si>
  <si>
    <t>18-35</t>
  </si>
  <si>
    <t>27-35</t>
  </si>
  <si>
    <t>ГБОУ Школа № 493 ком.2</t>
  </si>
  <si>
    <t>ГБОУ Школа № 277</t>
  </si>
  <si>
    <t>Дьяченко Даниил</t>
  </si>
  <si>
    <t>Астахов Никита</t>
  </si>
  <si>
    <t>Ершов Михаил</t>
  </si>
  <si>
    <t>Муратов Дамир</t>
  </si>
  <si>
    <t xml:space="preserve">Савицкий Александр </t>
  </si>
  <si>
    <t>Шабров Кирилл</t>
  </si>
  <si>
    <t>Еждин Сергей</t>
  </si>
  <si>
    <t>Михайлов Александр</t>
  </si>
  <si>
    <t>Тыртычный Руслан</t>
  </si>
  <si>
    <t>Алиев Азар</t>
  </si>
  <si>
    <t>Кривец Игорь</t>
  </si>
  <si>
    <t>Потемкин Сергей</t>
  </si>
  <si>
    <t>Балашов Сергей</t>
  </si>
  <si>
    <t>Иванов Владимир</t>
  </si>
  <si>
    <t>Артеминко Владимир</t>
  </si>
  <si>
    <t>Фатеев Богдан</t>
  </si>
  <si>
    <t>Никитин Дмитрий</t>
  </si>
  <si>
    <t>ГБОУ Гимназия № 261</t>
  </si>
  <si>
    <t>Гессен Павел</t>
  </si>
  <si>
    <t>Коровкин Иван</t>
  </si>
  <si>
    <t>Хонин Дмитрий</t>
  </si>
  <si>
    <t>Котенев Дмитрий</t>
  </si>
  <si>
    <t>Галайко Андрей</t>
  </si>
  <si>
    <t>Константинов Максим</t>
  </si>
  <si>
    <t>Черняк Денис</t>
  </si>
  <si>
    <t>Заглядимов Константин</t>
  </si>
  <si>
    <t>Устинов Иван</t>
  </si>
  <si>
    <t>ГБОУ Школа № 493 ком.1</t>
  </si>
  <si>
    <t>Чипец Владислав</t>
  </si>
  <si>
    <t>Гранд-Скубик Олег</t>
  </si>
  <si>
    <t>Воробцов Игорь</t>
  </si>
  <si>
    <t>Стрелков Дмитрий</t>
  </si>
  <si>
    <t>Богданов Сергей</t>
  </si>
  <si>
    <t>46-47</t>
  </si>
  <si>
    <t>Клюева Наталья</t>
  </si>
  <si>
    <t>Ермолаева Вероника</t>
  </si>
  <si>
    <t>Атауллова Эльнара</t>
  </si>
  <si>
    <t>Савостьяненко Дарья</t>
  </si>
  <si>
    <t>Михайлова Елена</t>
  </si>
  <si>
    <t>Черногубовская Юлия</t>
  </si>
  <si>
    <t>Черногубовская Анастасия</t>
  </si>
  <si>
    <t>Тимофеева Елизавета</t>
  </si>
  <si>
    <t>Гордиенко Полина</t>
  </si>
  <si>
    <t>Горовая Светлана</t>
  </si>
  <si>
    <t>Соловьева Александра</t>
  </si>
  <si>
    <t>Сорокина Екатерина</t>
  </si>
  <si>
    <t>Баранова Алина</t>
  </si>
  <si>
    <t>Васильева Алина</t>
  </si>
  <si>
    <t>Миронова Юлия</t>
  </si>
  <si>
    <t>ГБОУ Школа № 493 ком.3</t>
  </si>
  <si>
    <t>Пашаев Сергей</t>
  </si>
  <si>
    <t>Убайди Рустам</t>
  </si>
  <si>
    <t>Позюмский Максим</t>
  </si>
  <si>
    <t>ГБОУ  Лицей № 389</t>
  </si>
  <si>
    <t>Иванов Данила</t>
  </si>
  <si>
    <t>ГБОУ Школа № 551</t>
  </si>
  <si>
    <t>Гильченок Иван</t>
  </si>
  <si>
    <t>Новожилов Святослав</t>
  </si>
  <si>
    <t>Горынцев Всеволод</t>
  </si>
  <si>
    <t>Коротаев Семен</t>
  </si>
  <si>
    <t>Фирсов Савелий</t>
  </si>
  <si>
    <t>Персианов Вадим</t>
  </si>
  <si>
    <t>ГБОУ Школа № 379</t>
  </si>
  <si>
    <t>Гонский Максим</t>
  </si>
  <si>
    <t>Граненков Сергей</t>
  </si>
  <si>
    <t>Клишин Андрей</t>
  </si>
  <si>
    <t xml:space="preserve">Кошелев Артем </t>
  </si>
  <si>
    <t>Павлович Сергей</t>
  </si>
  <si>
    <t>Румянцев Александр</t>
  </si>
  <si>
    <t>Сабуров Артем</t>
  </si>
  <si>
    <t>Алиев Александр</t>
  </si>
  <si>
    <t>Попеня Владислав</t>
  </si>
  <si>
    <t>Дроздов Илья</t>
  </si>
  <si>
    <t>Купцов Михаил</t>
  </si>
  <si>
    <t>Михайлов Юрий</t>
  </si>
  <si>
    <t>Богданов Савелий</t>
  </si>
  <si>
    <t>Гарбуз Сергей</t>
  </si>
  <si>
    <t>Туркин Михаил</t>
  </si>
  <si>
    <t>Липовский Никита</t>
  </si>
  <si>
    <t>Сизюк Александр</t>
  </si>
  <si>
    <t>Белкин Денис</t>
  </si>
  <si>
    <t>Волконитин Виталий</t>
  </si>
  <si>
    <t>Артемов Кирилл</t>
  </si>
  <si>
    <t>Докучаев Александр</t>
  </si>
  <si>
    <t>Сенин Кирилл</t>
  </si>
  <si>
    <t xml:space="preserve">Ефимов Николай </t>
  </si>
  <si>
    <t>Филиппов Вячеслав</t>
  </si>
  <si>
    <t>Шепелев Антон</t>
  </si>
  <si>
    <t>Крицина Виктория</t>
  </si>
  <si>
    <t>Омельчук Евгения</t>
  </si>
  <si>
    <t>Денисюк Виктория</t>
  </si>
  <si>
    <t xml:space="preserve">Андрейчева Дарья </t>
  </si>
  <si>
    <t>Фомкина Ольга</t>
  </si>
  <si>
    <t>Копырина Алина</t>
  </si>
  <si>
    <t>Устинова Анна</t>
  </si>
  <si>
    <t>Мочялова Анастасия</t>
  </si>
  <si>
    <t>Голубева Ксения</t>
  </si>
  <si>
    <t>Державец Марина</t>
  </si>
  <si>
    <t>Смирнова Дарья</t>
  </si>
  <si>
    <t>Гейдарова Сабина</t>
  </si>
  <si>
    <t>Миржанова Динара</t>
  </si>
  <si>
    <t>Самусенко Дарья</t>
  </si>
  <si>
    <t xml:space="preserve">Веригина Надежда </t>
  </si>
  <si>
    <t>Матвеева Наталья</t>
  </si>
  <si>
    <t>Ремизов Илья</t>
  </si>
  <si>
    <t>Рязанова Елена</t>
  </si>
  <si>
    <t>Мухачева Татьяна</t>
  </si>
  <si>
    <t>Жаворонкова Вероника</t>
  </si>
  <si>
    <t>Писарева Анастасия</t>
  </si>
  <si>
    <t>Козлова Виктория</t>
  </si>
  <si>
    <t>Антонова Эвелина</t>
  </si>
  <si>
    <t>Губина Анжелика</t>
  </si>
  <si>
    <t>Главный судья соревнований, СС1К ______________________________/Клюйков С.Е./</t>
  </si>
  <si>
    <t>,</t>
  </si>
  <si>
    <t>31-43</t>
  </si>
  <si>
    <t>57-62</t>
  </si>
  <si>
    <t>53-62</t>
  </si>
  <si>
    <t>53-63</t>
  </si>
  <si>
    <t>53-64</t>
  </si>
  <si>
    <t>53-65</t>
  </si>
  <si>
    <t>53-66</t>
  </si>
  <si>
    <t>53-67</t>
  </si>
  <si>
    <t>53-68</t>
  </si>
  <si>
    <t>53-69</t>
  </si>
  <si>
    <t>53-70</t>
  </si>
  <si>
    <t>53-71</t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</si>
</sst>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1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21159</xdr:colOff>
      <xdr:row>0</xdr:row>
      <xdr:rowOff>95251</xdr:rowOff>
    </xdr:from>
    <xdr:to>
      <xdr:col>13</xdr:col>
      <xdr:colOff>320424</xdr:colOff>
      <xdr:row>3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26609" y="95251"/>
          <a:ext cx="1051740" cy="1047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21159</xdr:colOff>
      <xdr:row>0</xdr:row>
      <xdr:rowOff>95251</xdr:rowOff>
    </xdr:from>
    <xdr:to>
      <xdr:col>13</xdr:col>
      <xdr:colOff>272799</xdr:colOff>
      <xdr:row>3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26609" y="95251"/>
          <a:ext cx="1051740" cy="1047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183084</xdr:colOff>
      <xdr:row>0</xdr:row>
      <xdr:rowOff>66676</xdr:rowOff>
    </xdr:from>
    <xdr:to>
      <xdr:col>15</xdr:col>
      <xdr:colOff>225174</xdr:colOff>
      <xdr:row>3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93284" y="66676"/>
          <a:ext cx="1051740" cy="10477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183084</xdr:colOff>
      <xdr:row>0</xdr:row>
      <xdr:rowOff>66676</xdr:rowOff>
    </xdr:from>
    <xdr:to>
      <xdr:col>15</xdr:col>
      <xdr:colOff>225174</xdr:colOff>
      <xdr:row>3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93284" y="66676"/>
          <a:ext cx="1051740" cy="10477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202134</xdr:colOff>
      <xdr:row>0</xdr:row>
      <xdr:rowOff>76201</xdr:rowOff>
    </xdr:from>
    <xdr:to>
      <xdr:col>15</xdr:col>
      <xdr:colOff>244224</xdr:colOff>
      <xdr:row>3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12334" y="76201"/>
          <a:ext cx="1051740" cy="10477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183084</xdr:colOff>
      <xdr:row>0</xdr:row>
      <xdr:rowOff>66676</xdr:rowOff>
    </xdr:from>
    <xdr:to>
      <xdr:col>15</xdr:col>
      <xdr:colOff>225174</xdr:colOff>
      <xdr:row>3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93284" y="66676"/>
          <a:ext cx="1051740" cy="104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A4" sqref="A4:N4"/>
    </sheetView>
  </sheetViews>
  <sheetFormatPr defaultRowHeight="15"/>
  <cols>
    <col min="1" max="1" width="3.42578125" style="1" bestFit="1" customWidth="1"/>
    <col min="2" max="2" width="15.42578125" style="4" bestFit="1" customWidth="1"/>
    <col min="3" max="3" width="10.140625" style="17" hidden="1" customWidth="1"/>
    <col min="4" max="4" width="20" style="17" bestFit="1" customWidth="1"/>
    <col min="5" max="5" width="8.7109375" style="12" customWidth="1"/>
    <col min="6" max="6" width="10.140625" style="12" hidden="1" customWidth="1"/>
    <col min="7" max="7" width="8.42578125" style="12" bestFit="1" customWidth="1"/>
    <col min="8" max="8" width="5.5703125" style="12" bestFit="1" customWidth="1"/>
    <col min="9" max="9" width="7.7109375" style="28" bestFit="1" customWidth="1"/>
    <col min="10" max="10" width="5.5703125" style="6" bestFit="1" customWidth="1"/>
    <col min="11" max="11" width="7.7109375" style="6" bestFit="1" customWidth="1"/>
    <col min="12" max="12" width="5.5703125" style="6" bestFit="1" customWidth="1"/>
    <col min="13" max="13" width="5.7109375" style="6" bestFit="1" customWidth="1"/>
    <col min="14" max="14" width="5.7109375" style="1" bestFit="1" customWidth="1"/>
    <col min="15" max="16384" width="9.140625" style="1"/>
  </cols>
  <sheetData>
    <row r="1" spans="1:14" s="2" customFormat="1" ht="41.25" customHeight="1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" customFormat="1" ht="12.75" customHeight="1">
      <c r="A2" s="3"/>
      <c r="B2" s="18"/>
      <c r="C2" s="15"/>
      <c r="D2" s="15"/>
      <c r="E2" s="13"/>
      <c r="F2" s="13"/>
      <c r="G2" s="13"/>
      <c r="H2" s="13"/>
      <c r="I2" s="25"/>
      <c r="J2" s="7"/>
      <c r="K2" s="7"/>
      <c r="L2" s="7"/>
      <c r="M2" s="7"/>
    </row>
    <row r="3" spans="1:14" ht="21.7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.75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" customHeight="1">
      <c r="A6" s="54">
        <v>42434</v>
      </c>
      <c r="B6" s="55"/>
      <c r="C6" s="5"/>
      <c r="D6" s="5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12" customFormat="1" ht="42" customHeight="1">
      <c r="A7" s="57" t="s">
        <v>6</v>
      </c>
      <c r="B7" s="57" t="s">
        <v>2</v>
      </c>
      <c r="D7" s="47" t="s">
        <v>0</v>
      </c>
      <c r="E7" s="59" t="s">
        <v>1</v>
      </c>
      <c r="F7" s="22"/>
      <c r="G7" s="47" t="s">
        <v>44</v>
      </c>
      <c r="H7" s="47"/>
      <c r="I7" s="47" t="s">
        <v>28</v>
      </c>
      <c r="J7" s="47"/>
      <c r="K7" s="47" t="s">
        <v>98</v>
      </c>
      <c r="L7" s="47"/>
      <c r="M7" s="60" t="s">
        <v>29</v>
      </c>
      <c r="N7" s="60" t="s">
        <v>30</v>
      </c>
    </row>
    <row r="8" spans="1:14" s="12" customFormat="1" ht="12.75" customHeight="1">
      <c r="A8" s="58"/>
      <c r="B8" s="58"/>
      <c r="D8" s="47"/>
      <c r="E8" s="59"/>
      <c r="F8" s="22"/>
      <c r="G8" s="24" t="s">
        <v>5</v>
      </c>
      <c r="H8" s="29" t="s">
        <v>27</v>
      </c>
      <c r="I8" s="30" t="s">
        <v>5</v>
      </c>
      <c r="J8" s="29" t="s">
        <v>27</v>
      </c>
      <c r="K8" s="24" t="s">
        <v>5</v>
      </c>
      <c r="L8" s="29" t="s">
        <v>27</v>
      </c>
      <c r="M8" s="60"/>
      <c r="N8" s="60"/>
    </row>
    <row r="9" spans="1:14" s="12" customFormat="1" ht="12">
      <c r="A9" s="8">
        <v>1</v>
      </c>
      <c r="B9" s="10" t="s">
        <v>145</v>
      </c>
      <c r="C9" s="10">
        <v>1</v>
      </c>
      <c r="D9" s="10" t="s">
        <v>50</v>
      </c>
      <c r="E9" s="11">
        <v>38211</v>
      </c>
      <c r="F9" s="11" t="s">
        <v>45</v>
      </c>
      <c r="G9" s="10">
        <v>27</v>
      </c>
      <c r="H9" s="10">
        <v>1</v>
      </c>
      <c r="I9" s="27">
        <v>13</v>
      </c>
      <c r="J9" s="10">
        <v>3</v>
      </c>
      <c r="K9" s="10">
        <v>31</v>
      </c>
      <c r="L9" s="10">
        <v>3</v>
      </c>
      <c r="M9" s="10">
        <f t="shared" ref="M9:M16" si="0">H9+J9+L9</f>
        <v>7</v>
      </c>
      <c r="N9" s="9">
        <v>1</v>
      </c>
    </row>
    <row r="10" spans="1:14" s="12" customFormat="1" ht="12">
      <c r="A10" s="8">
        <v>2</v>
      </c>
      <c r="B10" s="10" t="s">
        <v>145</v>
      </c>
      <c r="C10" s="10">
        <v>1</v>
      </c>
      <c r="D10" s="10" t="s">
        <v>51</v>
      </c>
      <c r="E10" s="11">
        <v>37920</v>
      </c>
      <c r="F10" s="11" t="s">
        <v>45</v>
      </c>
      <c r="G10" s="10">
        <v>22</v>
      </c>
      <c r="H10" s="10">
        <v>5</v>
      </c>
      <c r="I10" s="27">
        <v>12</v>
      </c>
      <c r="J10" s="10">
        <v>1</v>
      </c>
      <c r="K10" s="10">
        <v>29</v>
      </c>
      <c r="L10" s="10">
        <v>8</v>
      </c>
      <c r="M10" s="10">
        <f t="shared" si="0"/>
        <v>14</v>
      </c>
      <c r="N10" s="9">
        <v>2</v>
      </c>
    </row>
    <row r="11" spans="1:14" s="12" customFormat="1" ht="12">
      <c r="A11" s="8">
        <v>3</v>
      </c>
      <c r="B11" s="10" t="s">
        <v>131</v>
      </c>
      <c r="C11" s="10">
        <v>1</v>
      </c>
      <c r="D11" s="10" t="s">
        <v>134</v>
      </c>
      <c r="E11" s="11">
        <v>38193</v>
      </c>
      <c r="F11" s="11" t="s">
        <v>45</v>
      </c>
      <c r="G11" s="10">
        <v>22</v>
      </c>
      <c r="H11" s="10">
        <v>2</v>
      </c>
      <c r="I11" s="27">
        <v>21</v>
      </c>
      <c r="J11" s="10">
        <v>8</v>
      </c>
      <c r="K11" s="10">
        <v>20</v>
      </c>
      <c r="L11" s="10">
        <v>12</v>
      </c>
      <c r="M11" s="10">
        <f t="shared" si="0"/>
        <v>22</v>
      </c>
      <c r="N11" s="9">
        <v>3</v>
      </c>
    </row>
    <row r="12" spans="1:14" s="12" customFormat="1" ht="12">
      <c r="A12" s="8">
        <v>4</v>
      </c>
      <c r="B12" s="10" t="s">
        <v>145</v>
      </c>
      <c r="C12" s="10">
        <v>1</v>
      </c>
      <c r="D12" s="10" t="s">
        <v>148</v>
      </c>
      <c r="E12" s="11">
        <v>38169</v>
      </c>
      <c r="F12" s="11" t="s">
        <v>45</v>
      </c>
      <c r="G12" s="10">
        <v>12</v>
      </c>
      <c r="H12" s="10">
        <v>12</v>
      </c>
      <c r="I12" s="27">
        <v>19</v>
      </c>
      <c r="J12" s="10">
        <v>7</v>
      </c>
      <c r="K12" s="10">
        <v>31</v>
      </c>
      <c r="L12" s="10">
        <v>4</v>
      </c>
      <c r="M12" s="10">
        <f t="shared" si="0"/>
        <v>23</v>
      </c>
      <c r="N12" s="9">
        <v>4</v>
      </c>
    </row>
    <row r="13" spans="1:14" s="12" customFormat="1" ht="12">
      <c r="A13" s="8">
        <v>5</v>
      </c>
      <c r="B13" s="10" t="s">
        <v>145</v>
      </c>
      <c r="C13" s="10">
        <v>1</v>
      </c>
      <c r="D13" s="10" t="s">
        <v>147</v>
      </c>
      <c r="E13" s="11">
        <v>37779</v>
      </c>
      <c r="F13" s="11" t="s">
        <v>45</v>
      </c>
      <c r="G13" s="10">
        <v>9</v>
      </c>
      <c r="H13" s="10">
        <v>17</v>
      </c>
      <c r="I13" s="27">
        <v>12</v>
      </c>
      <c r="J13" s="10">
        <v>2</v>
      </c>
      <c r="K13" s="10">
        <v>31</v>
      </c>
      <c r="L13" s="10">
        <v>6</v>
      </c>
      <c r="M13" s="10">
        <f t="shared" si="0"/>
        <v>25</v>
      </c>
      <c r="N13" s="9">
        <v>5</v>
      </c>
    </row>
    <row r="14" spans="1:14" s="12" customFormat="1" ht="12">
      <c r="A14" s="8">
        <v>6</v>
      </c>
      <c r="B14" s="10" t="s">
        <v>131</v>
      </c>
      <c r="C14" s="10">
        <v>1</v>
      </c>
      <c r="D14" s="10" t="s">
        <v>132</v>
      </c>
      <c r="E14" s="11">
        <v>38156</v>
      </c>
      <c r="F14" s="11" t="s">
        <v>45</v>
      </c>
      <c r="G14" s="10">
        <v>22</v>
      </c>
      <c r="H14" s="10">
        <v>3</v>
      </c>
      <c r="I14" s="27">
        <v>31</v>
      </c>
      <c r="J14" s="10">
        <v>11</v>
      </c>
      <c r="K14" s="10">
        <v>16</v>
      </c>
      <c r="L14" s="10">
        <v>17</v>
      </c>
      <c r="M14" s="10">
        <f t="shared" si="0"/>
        <v>31</v>
      </c>
      <c r="N14" s="9">
        <v>6</v>
      </c>
    </row>
    <row r="15" spans="1:14" s="12" customFormat="1" ht="12">
      <c r="A15" s="8">
        <v>7</v>
      </c>
      <c r="B15" s="10" t="s">
        <v>131</v>
      </c>
      <c r="C15" s="10">
        <v>1</v>
      </c>
      <c r="D15" s="10" t="s">
        <v>133</v>
      </c>
      <c r="E15" s="11">
        <v>38156</v>
      </c>
      <c r="F15" s="11" t="s">
        <v>45</v>
      </c>
      <c r="G15" s="10">
        <v>22</v>
      </c>
      <c r="H15" s="10">
        <v>4</v>
      </c>
      <c r="I15" s="27">
        <v>23</v>
      </c>
      <c r="J15" s="10">
        <v>9</v>
      </c>
      <c r="K15" s="10">
        <v>12</v>
      </c>
      <c r="L15" s="10">
        <v>24</v>
      </c>
      <c r="M15" s="10">
        <f t="shared" si="0"/>
        <v>37</v>
      </c>
      <c r="N15" s="9">
        <v>7</v>
      </c>
    </row>
    <row r="16" spans="1:14" s="12" customFormat="1" ht="12">
      <c r="A16" s="8">
        <v>8</v>
      </c>
      <c r="B16" s="10" t="s">
        <v>145</v>
      </c>
      <c r="C16" s="10">
        <v>1</v>
      </c>
      <c r="D16" s="10" t="s">
        <v>149</v>
      </c>
      <c r="E16" s="11">
        <v>38028</v>
      </c>
      <c r="F16" s="11" t="s">
        <v>45</v>
      </c>
      <c r="G16" s="10">
        <v>5</v>
      </c>
      <c r="H16" s="10">
        <v>23</v>
      </c>
      <c r="I16" s="27">
        <v>15</v>
      </c>
      <c r="J16" s="10">
        <v>4</v>
      </c>
      <c r="K16" s="10">
        <v>17</v>
      </c>
      <c r="L16" s="10">
        <v>16</v>
      </c>
      <c r="M16" s="10">
        <f t="shared" si="0"/>
        <v>43</v>
      </c>
      <c r="N16" s="9">
        <v>8</v>
      </c>
    </row>
    <row r="17" spans="1:14" s="12" customFormat="1" ht="12">
      <c r="A17" s="8">
        <v>9</v>
      </c>
      <c r="B17" s="10" t="s">
        <v>145</v>
      </c>
      <c r="C17" s="10">
        <v>1</v>
      </c>
      <c r="D17" s="10" t="s">
        <v>146</v>
      </c>
      <c r="E17" s="11">
        <v>38502</v>
      </c>
      <c r="F17" s="11" t="s">
        <v>45</v>
      </c>
      <c r="G17" s="10">
        <v>0</v>
      </c>
      <c r="H17" s="10" t="s">
        <v>150</v>
      </c>
      <c r="I17" s="27">
        <v>16</v>
      </c>
      <c r="J17" s="10">
        <v>5</v>
      </c>
      <c r="K17" s="10">
        <v>38</v>
      </c>
      <c r="L17" s="10">
        <v>1</v>
      </c>
      <c r="M17" s="10">
        <f>39+J17+L17</f>
        <v>45</v>
      </c>
      <c r="N17" s="9">
        <v>9</v>
      </c>
    </row>
    <row r="18" spans="1:14" s="12" customFormat="1" ht="12">
      <c r="A18" s="8">
        <v>10</v>
      </c>
      <c r="B18" s="10" t="s">
        <v>138</v>
      </c>
      <c r="C18" s="10">
        <v>1</v>
      </c>
      <c r="D18" s="10" t="s">
        <v>139</v>
      </c>
      <c r="E18" s="11">
        <v>37628</v>
      </c>
      <c r="F18" s="11" t="s">
        <v>45</v>
      </c>
      <c r="G18" s="10">
        <v>12</v>
      </c>
      <c r="H18" s="10">
        <v>14</v>
      </c>
      <c r="I18" s="27">
        <v>43</v>
      </c>
      <c r="J18" s="10">
        <v>26</v>
      </c>
      <c r="K18" s="10">
        <v>25</v>
      </c>
      <c r="L18" s="10">
        <v>10</v>
      </c>
      <c r="M18" s="10">
        <f t="shared" ref="M18:M28" si="1">H18+J18+L18</f>
        <v>50</v>
      </c>
      <c r="N18" s="9">
        <v>10</v>
      </c>
    </row>
    <row r="19" spans="1:14" s="12" customFormat="1" ht="12">
      <c r="A19" s="8">
        <v>11</v>
      </c>
      <c r="B19" s="10" t="s">
        <v>138</v>
      </c>
      <c r="C19" s="10">
        <v>1</v>
      </c>
      <c r="D19" s="10" t="s">
        <v>140</v>
      </c>
      <c r="E19" s="11">
        <v>37623</v>
      </c>
      <c r="F19" s="11" t="s">
        <v>45</v>
      </c>
      <c r="G19" s="10">
        <v>13</v>
      </c>
      <c r="H19" s="10">
        <v>11</v>
      </c>
      <c r="I19" s="27">
        <v>37</v>
      </c>
      <c r="J19" s="10">
        <v>21</v>
      </c>
      <c r="K19" s="10">
        <v>16</v>
      </c>
      <c r="L19" s="10">
        <v>18</v>
      </c>
      <c r="M19" s="10">
        <f t="shared" si="1"/>
        <v>50</v>
      </c>
      <c r="N19" s="9">
        <v>11</v>
      </c>
    </row>
    <row r="20" spans="1:14" s="12" customFormat="1" ht="12">
      <c r="A20" s="8">
        <v>12</v>
      </c>
      <c r="B20" s="10" t="s">
        <v>131</v>
      </c>
      <c r="C20" s="10">
        <v>1</v>
      </c>
      <c r="D20" s="10" t="s">
        <v>135</v>
      </c>
      <c r="E20" s="11">
        <v>38188</v>
      </c>
      <c r="F20" s="11" t="s">
        <v>45</v>
      </c>
      <c r="G20" s="10">
        <v>14</v>
      </c>
      <c r="H20" s="10">
        <v>7</v>
      </c>
      <c r="I20" s="27">
        <v>31</v>
      </c>
      <c r="J20" s="10">
        <v>10</v>
      </c>
      <c r="K20" s="10">
        <v>7</v>
      </c>
      <c r="L20" s="10">
        <v>35</v>
      </c>
      <c r="M20" s="10">
        <f t="shared" si="1"/>
        <v>52</v>
      </c>
      <c r="N20" s="9">
        <v>12</v>
      </c>
    </row>
    <row r="21" spans="1:14" s="12" customFormat="1" ht="12">
      <c r="A21" s="8">
        <v>13</v>
      </c>
      <c r="B21" s="10" t="s">
        <v>106</v>
      </c>
      <c r="C21" s="10">
        <v>1</v>
      </c>
      <c r="D21" s="10" t="s">
        <v>112</v>
      </c>
      <c r="E21" s="11">
        <v>37723</v>
      </c>
      <c r="F21" s="11" t="s">
        <v>45</v>
      </c>
      <c r="G21" s="10">
        <v>5</v>
      </c>
      <c r="H21" s="10">
        <v>26</v>
      </c>
      <c r="I21" s="27">
        <v>34</v>
      </c>
      <c r="J21" s="10">
        <v>15</v>
      </c>
      <c r="K21" s="10">
        <v>23</v>
      </c>
      <c r="L21" s="10">
        <v>11</v>
      </c>
      <c r="M21" s="10">
        <f t="shared" si="1"/>
        <v>52</v>
      </c>
      <c r="N21" s="9">
        <v>13</v>
      </c>
    </row>
    <row r="22" spans="1:14" s="12" customFormat="1" ht="12">
      <c r="A22" s="8">
        <v>14</v>
      </c>
      <c r="B22" s="10" t="s">
        <v>106</v>
      </c>
      <c r="C22" s="10">
        <v>1</v>
      </c>
      <c r="D22" s="10" t="s">
        <v>108</v>
      </c>
      <c r="E22" s="11">
        <v>38090</v>
      </c>
      <c r="F22" s="11" t="s">
        <v>45</v>
      </c>
      <c r="G22" s="10">
        <v>13</v>
      </c>
      <c r="H22" s="10">
        <v>10</v>
      </c>
      <c r="I22" s="27">
        <v>42</v>
      </c>
      <c r="J22" s="10">
        <v>24</v>
      </c>
      <c r="K22" s="10">
        <v>14</v>
      </c>
      <c r="L22" s="10">
        <v>20</v>
      </c>
      <c r="M22" s="10">
        <f t="shared" si="1"/>
        <v>54</v>
      </c>
      <c r="N22" s="9">
        <v>14</v>
      </c>
    </row>
    <row r="23" spans="1:14" s="12" customFormat="1" ht="12">
      <c r="A23" s="8">
        <v>15</v>
      </c>
      <c r="B23" s="10" t="s">
        <v>106</v>
      </c>
      <c r="C23" s="10">
        <v>1</v>
      </c>
      <c r="D23" s="10" t="s">
        <v>111</v>
      </c>
      <c r="E23" s="11">
        <v>37863</v>
      </c>
      <c r="F23" s="11" t="s">
        <v>45</v>
      </c>
      <c r="G23" s="10">
        <v>1</v>
      </c>
      <c r="H23" s="10">
        <v>32</v>
      </c>
      <c r="I23" s="27">
        <v>38</v>
      </c>
      <c r="J23" s="10">
        <v>22</v>
      </c>
      <c r="K23" s="10">
        <v>35</v>
      </c>
      <c r="L23" s="10">
        <v>2</v>
      </c>
      <c r="M23" s="10">
        <f t="shared" si="1"/>
        <v>56</v>
      </c>
      <c r="N23" s="9">
        <v>15</v>
      </c>
    </row>
    <row r="24" spans="1:14" s="12" customFormat="1" ht="12">
      <c r="A24" s="8">
        <v>16</v>
      </c>
      <c r="B24" s="10" t="s">
        <v>106</v>
      </c>
      <c r="C24" s="10">
        <v>1</v>
      </c>
      <c r="D24" s="10" t="s">
        <v>109</v>
      </c>
      <c r="E24" s="11">
        <v>38190</v>
      </c>
      <c r="F24" s="11" t="s">
        <v>45</v>
      </c>
      <c r="G24" s="10">
        <v>3</v>
      </c>
      <c r="H24" s="10">
        <v>30</v>
      </c>
      <c r="I24" s="27">
        <v>37</v>
      </c>
      <c r="J24" s="10">
        <v>20</v>
      </c>
      <c r="K24" s="10">
        <v>30</v>
      </c>
      <c r="L24" s="10">
        <v>7</v>
      </c>
      <c r="M24" s="10">
        <f t="shared" si="1"/>
        <v>57</v>
      </c>
      <c r="N24" s="9">
        <v>16</v>
      </c>
    </row>
    <row r="25" spans="1:14" s="12" customFormat="1" ht="12">
      <c r="A25" s="8">
        <v>17</v>
      </c>
      <c r="B25" s="10" t="s">
        <v>125</v>
      </c>
      <c r="C25" s="10">
        <v>1</v>
      </c>
      <c r="D25" s="10" t="s">
        <v>128</v>
      </c>
      <c r="E25" s="11">
        <v>37911</v>
      </c>
      <c r="F25" s="11" t="s">
        <v>45</v>
      </c>
      <c r="G25" s="10">
        <v>14</v>
      </c>
      <c r="H25" s="10">
        <v>9</v>
      </c>
      <c r="I25" s="27">
        <v>49</v>
      </c>
      <c r="J25" s="10">
        <v>29</v>
      </c>
      <c r="K25" s="10">
        <v>15</v>
      </c>
      <c r="L25" s="10">
        <v>19</v>
      </c>
      <c r="M25" s="10">
        <f t="shared" si="1"/>
        <v>57</v>
      </c>
      <c r="N25" s="9">
        <v>17</v>
      </c>
    </row>
    <row r="26" spans="1:14" s="12" customFormat="1" ht="12">
      <c r="A26" s="8">
        <v>18</v>
      </c>
      <c r="B26" s="10" t="s">
        <v>113</v>
      </c>
      <c r="C26" s="10">
        <v>1</v>
      </c>
      <c r="D26" s="10" t="s">
        <v>115</v>
      </c>
      <c r="E26" s="11">
        <v>37692</v>
      </c>
      <c r="F26" s="11" t="s">
        <v>45</v>
      </c>
      <c r="G26" s="10">
        <v>8</v>
      </c>
      <c r="H26" s="10">
        <v>19</v>
      </c>
      <c r="I26" s="27">
        <v>18</v>
      </c>
      <c r="J26" s="10">
        <v>6</v>
      </c>
      <c r="K26" s="10">
        <v>9</v>
      </c>
      <c r="L26" s="10">
        <v>32</v>
      </c>
      <c r="M26" s="10">
        <f t="shared" si="1"/>
        <v>57</v>
      </c>
      <c r="N26" s="9">
        <v>18</v>
      </c>
    </row>
    <row r="27" spans="1:14" s="12" customFormat="1" ht="12">
      <c r="A27" s="8">
        <v>19</v>
      </c>
      <c r="B27" s="10" t="s">
        <v>125</v>
      </c>
      <c r="C27" s="10">
        <v>1</v>
      </c>
      <c r="D27" s="10" t="s">
        <v>130</v>
      </c>
      <c r="E27" s="11">
        <v>37986</v>
      </c>
      <c r="F27" s="11" t="s">
        <v>45</v>
      </c>
      <c r="G27" s="10">
        <v>11</v>
      </c>
      <c r="H27" s="10">
        <v>15</v>
      </c>
      <c r="I27" s="27">
        <v>53</v>
      </c>
      <c r="J27" s="10">
        <v>30</v>
      </c>
      <c r="K27" s="10">
        <v>20</v>
      </c>
      <c r="L27" s="10">
        <v>13</v>
      </c>
      <c r="M27" s="10">
        <f t="shared" si="1"/>
        <v>58</v>
      </c>
      <c r="N27" s="9">
        <v>19</v>
      </c>
    </row>
    <row r="28" spans="1:14" s="12" customFormat="1" ht="12">
      <c r="A28" s="8">
        <v>20</v>
      </c>
      <c r="B28" s="10" t="s">
        <v>106</v>
      </c>
      <c r="C28" s="10">
        <v>1</v>
      </c>
      <c r="D28" s="10" t="s">
        <v>110</v>
      </c>
      <c r="E28" s="11">
        <v>38014</v>
      </c>
      <c r="F28" s="11" t="s">
        <v>45</v>
      </c>
      <c r="G28" s="10">
        <v>7</v>
      </c>
      <c r="H28" s="10">
        <v>20</v>
      </c>
      <c r="I28" s="27">
        <v>70</v>
      </c>
      <c r="J28" s="10">
        <v>34</v>
      </c>
      <c r="K28" s="10">
        <v>31</v>
      </c>
      <c r="L28" s="10">
        <v>5</v>
      </c>
      <c r="M28" s="10">
        <f t="shared" si="1"/>
        <v>59</v>
      </c>
      <c r="N28" s="9">
        <v>20</v>
      </c>
    </row>
    <row r="29" spans="1:14" s="12" customFormat="1" ht="12">
      <c r="A29" s="8">
        <v>21</v>
      </c>
      <c r="B29" s="10" t="s">
        <v>138</v>
      </c>
      <c r="C29" s="10">
        <v>1</v>
      </c>
      <c r="D29" s="10" t="s">
        <v>141</v>
      </c>
      <c r="E29" s="11">
        <v>37760</v>
      </c>
      <c r="F29" s="11" t="s">
        <v>45</v>
      </c>
      <c r="G29" s="10">
        <v>0</v>
      </c>
      <c r="H29" s="10" t="s">
        <v>150</v>
      </c>
      <c r="I29" s="27">
        <v>32</v>
      </c>
      <c r="J29" s="10">
        <v>13</v>
      </c>
      <c r="K29" s="10">
        <v>29</v>
      </c>
      <c r="L29" s="10">
        <v>9</v>
      </c>
      <c r="M29" s="10">
        <f>39+J29+L29</f>
        <v>61</v>
      </c>
      <c r="N29" s="9">
        <v>21</v>
      </c>
    </row>
    <row r="30" spans="1:14" s="12" customFormat="1" ht="12">
      <c r="A30" s="8">
        <v>22</v>
      </c>
      <c r="B30" s="10" t="s">
        <v>138</v>
      </c>
      <c r="C30" s="10">
        <v>1</v>
      </c>
      <c r="D30" s="10" t="s">
        <v>144</v>
      </c>
      <c r="E30" s="11">
        <v>37749</v>
      </c>
      <c r="F30" s="11" t="s">
        <v>45</v>
      </c>
      <c r="G30" s="10">
        <v>4</v>
      </c>
      <c r="H30" s="10">
        <v>27</v>
      </c>
      <c r="I30" s="27">
        <v>31</v>
      </c>
      <c r="J30" s="10">
        <v>12</v>
      </c>
      <c r="K30" s="10">
        <v>12</v>
      </c>
      <c r="L30" s="10">
        <v>25</v>
      </c>
      <c r="M30" s="10">
        <f t="shared" ref="M30:M39" si="2">H30+J30+L30</f>
        <v>64</v>
      </c>
      <c r="N30" s="9">
        <v>22</v>
      </c>
    </row>
    <row r="31" spans="1:14" s="12" customFormat="1" ht="12">
      <c r="A31" s="8">
        <v>23</v>
      </c>
      <c r="B31" s="10" t="s">
        <v>138</v>
      </c>
      <c r="C31" s="10">
        <v>1</v>
      </c>
      <c r="D31" s="10" t="s">
        <v>142</v>
      </c>
      <c r="E31" s="11">
        <v>37929</v>
      </c>
      <c r="F31" s="11" t="s">
        <v>45</v>
      </c>
      <c r="G31" s="10">
        <v>5</v>
      </c>
      <c r="H31" s="10">
        <v>25</v>
      </c>
      <c r="I31" s="27">
        <v>47</v>
      </c>
      <c r="J31" s="10">
        <v>27</v>
      </c>
      <c r="K31" s="10">
        <v>20</v>
      </c>
      <c r="L31" s="10">
        <v>14</v>
      </c>
      <c r="M31" s="10">
        <f t="shared" si="2"/>
        <v>66</v>
      </c>
      <c r="N31" s="9">
        <v>23</v>
      </c>
    </row>
    <row r="32" spans="1:14" s="12" customFormat="1" ht="12">
      <c r="A32" s="8">
        <v>24</v>
      </c>
      <c r="B32" s="10" t="s">
        <v>106</v>
      </c>
      <c r="C32" s="10">
        <v>1</v>
      </c>
      <c r="D32" s="10" t="s">
        <v>107</v>
      </c>
      <c r="E32" s="11">
        <v>37718</v>
      </c>
      <c r="F32" s="11" t="s">
        <v>45</v>
      </c>
      <c r="G32" s="10">
        <v>4</v>
      </c>
      <c r="H32" s="10">
        <v>28</v>
      </c>
      <c r="I32" s="27">
        <v>34</v>
      </c>
      <c r="J32" s="10">
        <v>16</v>
      </c>
      <c r="K32" s="10">
        <v>13</v>
      </c>
      <c r="L32" s="10">
        <v>23</v>
      </c>
      <c r="M32" s="10">
        <f t="shared" si="2"/>
        <v>67</v>
      </c>
      <c r="N32" s="9">
        <v>24</v>
      </c>
    </row>
    <row r="33" spans="1:14" s="12" customFormat="1" ht="12">
      <c r="A33" s="8">
        <v>25</v>
      </c>
      <c r="B33" s="10" t="s">
        <v>119</v>
      </c>
      <c r="C33" s="10">
        <v>1</v>
      </c>
      <c r="D33" s="10" t="s">
        <v>121</v>
      </c>
      <c r="E33" s="11">
        <v>37839</v>
      </c>
      <c r="F33" s="11" t="s">
        <v>45</v>
      </c>
      <c r="G33" s="10">
        <v>11</v>
      </c>
      <c r="H33" s="10">
        <v>16</v>
      </c>
      <c r="I33" s="27">
        <v>42</v>
      </c>
      <c r="J33" s="10">
        <v>25</v>
      </c>
      <c r="K33" s="10">
        <v>11</v>
      </c>
      <c r="L33" s="10">
        <v>27</v>
      </c>
      <c r="M33" s="10">
        <f t="shared" si="2"/>
        <v>68</v>
      </c>
      <c r="N33" s="9">
        <v>25</v>
      </c>
    </row>
    <row r="34" spans="1:14" s="12" customFormat="1" ht="12">
      <c r="A34" s="8">
        <v>26</v>
      </c>
      <c r="B34" s="10" t="s">
        <v>102</v>
      </c>
      <c r="C34" s="10">
        <v>1</v>
      </c>
      <c r="D34" s="10" t="s">
        <v>103</v>
      </c>
      <c r="E34" s="11">
        <v>37714</v>
      </c>
      <c r="F34" s="11" t="s">
        <v>45</v>
      </c>
      <c r="G34" s="10">
        <v>6</v>
      </c>
      <c r="H34" s="10">
        <v>22</v>
      </c>
      <c r="I34" s="27">
        <v>56</v>
      </c>
      <c r="J34" s="10">
        <v>31</v>
      </c>
      <c r="K34" s="10">
        <v>18</v>
      </c>
      <c r="L34" s="10">
        <v>15</v>
      </c>
      <c r="M34" s="10">
        <f t="shared" si="2"/>
        <v>68</v>
      </c>
      <c r="N34" s="9">
        <v>26</v>
      </c>
    </row>
    <row r="35" spans="1:14" s="12" customFormat="1" ht="12">
      <c r="A35" s="8">
        <v>27</v>
      </c>
      <c r="B35" s="10" t="s">
        <v>113</v>
      </c>
      <c r="C35" s="10">
        <v>1</v>
      </c>
      <c r="D35" s="10" t="s">
        <v>116</v>
      </c>
      <c r="E35" s="11">
        <v>37769</v>
      </c>
      <c r="F35" s="11" t="s">
        <v>45</v>
      </c>
      <c r="G35" s="10">
        <v>12</v>
      </c>
      <c r="H35" s="10">
        <v>13</v>
      </c>
      <c r="I35" s="27">
        <v>36</v>
      </c>
      <c r="J35" s="10">
        <v>18</v>
      </c>
      <c r="K35" s="10">
        <v>4</v>
      </c>
      <c r="L35" s="10">
        <v>40</v>
      </c>
      <c r="M35" s="10">
        <f t="shared" si="2"/>
        <v>71</v>
      </c>
      <c r="N35" s="9">
        <v>27</v>
      </c>
    </row>
    <row r="36" spans="1:14" s="12" customFormat="1" ht="12">
      <c r="A36" s="8">
        <v>28</v>
      </c>
      <c r="B36" s="10" t="s">
        <v>119</v>
      </c>
      <c r="C36" s="10">
        <v>1</v>
      </c>
      <c r="D36" s="10" t="s">
        <v>122</v>
      </c>
      <c r="E36" s="11">
        <v>37798</v>
      </c>
      <c r="F36" s="11" t="s">
        <v>45</v>
      </c>
      <c r="G36" s="10">
        <v>22</v>
      </c>
      <c r="H36" s="10">
        <v>6</v>
      </c>
      <c r="I36" s="27">
        <v>75</v>
      </c>
      <c r="J36" s="10">
        <v>38</v>
      </c>
      <c r="K36" s="10">
        <v>10</v>
      </c>
      <c r="L36" s="10">
        <v>31</v>
      </c>
      <c r="M36" s="10">
        <f t="shared" si="2"/>
        <v>75</v>
      </c>
      <c r="N36" s="9">
        <v>28</v>
      </c>
    </row>
    <row r="37" spans="1:14" s="12" customFormat="1" ht="12">
      <c r="A37" s="8">
        <v>29</v>
      </c>
      <c r="B37" s="10" t="s">
        <v>131</v>
      </c>
      <c r="C37" s="10">
        <v>1</v>
      </c>
      <c r="D37" s="10" t="s">
        <v>137</v>
      </c>
      <c r="E37" s="11">
        <v>38245</v>
      </c>
      <c r="F37" s="11" t="s">
        <v>45</v>
      </c>
      <c r="G37" s="10">
        <v>2</v>
      </c>
      <c r="H37" s="10">
        <v>31</v>
      </c>
      <c r="I37" s="27">
        <v>37</v>
      </c>
      <c r="J37" s="10">
        <v>19</v>
      </c>
      <c r="K37" s="10">
        <v>11</v>
      </c>
      <c r="L37" s="10">
        <v>26</v>
      </c>
      <c r="M37" s="10">
        <f t="shared" si="2"/>
        <v>76</v>
      </c>
      <c r="N37" s="9">
        <v>29</v>
      </c>
    </row>
    <row r="38" spans="1:14" s="12" customFormat="1" ht="12">
      <c r="A38" s="8">
        <v>30</v>
      </c>
      <c r="B38" s="10" t="s">
        <v>125</v>
      </c>
      <c r="C38" s="10">
        <v>1</v>
      </c>
      <c r="D38" s="10" t="s">
        <v>127</v>
      </c>
      <c r="E38" s="11">
        <v>37955</v>
      </c>
      <c r="F38" s="11" t="s">
        <v>45</v>
      </c>
      <c r="G38" s="10">
        <v>5</v>
      </c>
      <c r="H38" s="10">
        <v>24</v>
      </c>
      <c r="I38" s="27">
        <v>60</v>
      </c>
      <c r="J38" s="10">
        <v>33</v>
      </c>
      <c r="K38" s="10">
        <v>14</v>
      </c>
      <c r="L38" s="10">
        <v>21</v>
      </c>
      <c r="M38" s="10">
        <f t="shared" si="2"/>
        <v>78</v>
      </c>
      <c r="N38" s="9">
        <v>30</v>
      </c>
    </row>
    <row r="39" spans="1:14" s="12" customFormat="1" ht="12">
      <c r="A39" s="8">
        <v>31</v>
      </c>
      <c r="B39" s="10" t="s">
        <v>131</v>
      </c>
      <c r="C39" s="10">
        <v>1</v>
      </c>
      <c r="D39" s="10" t="s">
        <v>136</v>
      </c>
      <c r="E39" s="11">
        <v>38067</v>
      </c>
      <c r="F39" s="11" t="s">
        <v>45</v>
      </c>
      <c r="G39" s="10">
        <v>14</v>
      </c>
      <c r="H39" s="10">
        <v>8</v>
      </c>
      <c r="I39" s="27">
        <v>72</v>
      </c>
      <c r="J39" s="10">
        <v>36</v>
      </c>
      <c r="K39" s="10">
        <v>4</v>
      </c>
      <c r="L39" s="10">
        <v>39</v>
      </c>
      <c r="M39" s="10">
        <f t="shared" si="2"/>
        <v>83</v>
      </c>
      <c r="N39" s="9">
        <v>31</v>
      </c>
    </row>
    <row r="40" spans="1:14" s="12" customFormat="1" ht="12">
      <c r="A40" s="8">
        <v>32</v>
      </c>
      <c r="B40" s="10" t="s">
        <v>102</v>
      </c>
      <c r="C40" s="10">
        <v>1</v>
      </c>
      <c r="D40" s="10" t="s">
        <v>104</v>
      </c>
      <c r="E40" s="11">
        <v>37892</v>
      </c>
      <c r="F40" s="11" t="s">
        <v>45</v>
      </c>
      <c r="G40" s="10">
        <v>0</v>
      </c>
      <c r="H40" s="10" t="s">
        <v>150</v>
      </c>
      <c r="I40" s="27">
        <v>34</v>
      </c>
      <c r="J40" s="10">
        <v>14</v>
      </c>
      <c r="K40" s="10">
        <v>5</v>
      </c>
      <c r="L40" s="10">
        <v>38</v>
      </c>
      <c r="M40" s="10">
        <f>39+J40+L40</f>
        <v>91</v>
      </c>
      <c r="N40" s="9">
        <v>32</v>
      </c>
    </row>
    <row r="41" spans="1:14" s="12" customFormat="1" ht="12">
      <c r="A41" s="8">
        <v>33</v>
      </c>
      <c r="B41" s="10" t="s">
        <v>113</v>
      </c>
      <c r="C41" s="10">
        <v>1</v>
      </c>
      <c r="D41" s="10" t="s">
        <v>114</v>
      </c>
      <c r="E41" s="11">
        <v>37883</v>
      </c>
      <c r="F41" s="11" t="s">
        <v>45</v>
      </c>
      <c r="G41" s="10">
        <v>7</v>
      </c>
      <c r="H41" s="10">
        <v>21</v>
      </c>
      <c r="I41" s="27">
        <v>200</v>
      </c>
      <c r="J41" s="10" t="s">
        <v>151</v>
      </c>
      <c r="K41" s="10">
        <v>10</v>
      </c>
      <c r="L41" s="10">
        <v>29</v>
      </c>
      <c r="M41" s="10">
        <f>H41+42.5+L41</f>
        <v>92.5</v>
      </c>
      <c r="N41" s="9">
        <v>33</v>
      </c>
    </row>
    <row r="42" spans="1:14" s="12" customFormat="1" ht="12">
      <c r="A42" s="8">
        <v>34</v>
      </c>
      <c r="B42" s="10" t="s">
        <v>138</v>
      </c>
      <c r="C42" s="10">
        <v>1</v>
      </c>
      <c r="D42" s="10" t="s">
        <v>143</v>
      </c>
      <c r="E42" s="11">
        <v>37669</v>
      </c>
      <c r="F42" s="11" t="s">
        <v>45</v>
      </c>
      <c r="G42" s="10">
        <v>0</v>
      </c>
      <c r="H42" s="10" t="s">
        <v>150</v>
      </c>
      <c r="I42" s="27">
        <v>34</v>
      </c>
      <c r="J42" s="10">
        <v>17</v>
      </c>
      <c r="K42" s="10">
        <v>7</v>
      </c>
      <c r="L42" s="10">
        <v>37</v>
      </c>
      <c r="M42" s="10">
        <f>39+J42+L42</f>
        <v>93</v>
      </c>
      <c r="N42" s="9">
        <v>34</v>
      </c>
    </row>
    <row r="43" spans="1:14" s="12" customFormat="1" ht="12">
      <c r="A43" s="8">
        <v>35</v>
      </c>
      <c r="B43" s="14" t="s">
        <v>99</v>
      </c>
      <c r="C43" s="14">
        <v>1</v>
      </c>
      <c r="D43" s="14" t="s">
        <v>100</v>
      </c>
      <c r="E43" s="16">
        <v>37715</v>
      </c>
      <c r="F43" s="16" t="s">
        <v>45</v>
      </c>
      <c r="G43" s="14">
        <v>0</v>
      </c>
      <c r="H43" s="10" t="s">
        <v>150</v>
      </c>
      <c r="I43" s="26">
        <v>41</v>
      </c>
      <c r="J43" s="10">
        <v>23</v>
      </c>
      <c r="K43" s="14">
        <v>8</v>
      </c>
      <c r="L43" s="10">
        <v>33</v>
      </c>
      <c r="M43" s="10">
        <f>39+J43+L43</f>
        <v>95</v>
      </c>
      <c r="N43" s="9">
        <v>35</v>
      </c>
    </row>
    <row r="44" spans="1:14" s="12" customFormat="1" ht="12">
      <c r="A44" s="8">
        <v>36</v>
      </c>
      <c r="B44" s="10" t="s">
        <v>99</v>
      </c>
      <c r="C44" s="10">
        <v>1</v>
      </c>
      <c r="D44" s="10" t="s">
        <v>101</v>
      </c>
      <c r="E44" s="11">
        <v>37553</v>
      </c>
      <c r="F44" s="11" t="s">
        <v>45</v>
      </c>
      <c r="G44" s="10">
        <v>1</v>
      </c>
      <c r="H44" s="10">
        <v>33</v>
      </c>
      <c r="I44" s="27">
        <v>58</v>
      </c>
      <c r="J44" s="10">
        <v>32</v>
      </c>
      <c r="K44" s="10">
        <v>8</v>
      </c>
      <c r="L44" s="10">
        <v>34</v>
      </c>
      <c r="M44" s="10">
        <f>H44+J44+L44</f>
        <v>99</v>
      </c>
      <c r="N44" s="9">
        <v>36</v>
      </c>
    </row>
    <row r="45" spans="1:14" s="12" customFormat="1" ht="12">
      <c r="A45" s="8">
        <v>37</v>
      </c>
      <c r="B45" s="10" t="s">
        <v>113</v>
      </c>
      <c r="C45" s="10">
        <v>1</v>
      </c>
      <c r="D45" s="10" t="s">
        <v>117</v>
      </c>
      <c r="E45" s="11">
        <v>38282</v>
      </c>
      <c r="F45" s="11" t="s">
        <v>45</v>
      </c>
      <c r="G45" s="10">
        <v>8</v>
      </c>
      <c r="H45" s="10">
        <v>18</v>
      </c>
      <c r="I45" s="27">
        <v>80</v>
      </c>
      <c r="J45" s="10">
        <v>39</v>
      </c>
      <c r="K45" s="10">
        <v>1</v>
      </c>
      <c r="L45" s="10">
        <v>43</v>
      </c>
      <c r="M45" s="10">
        <f>H45+J45+L45</f>
        <v>100</v>
      </c>
      <c r="N45" s="9">
        <v>37</v>
      </c>
    </row>
    <row r="46" spans="1:14" s="12" customFormat="1" ht="12">
      <c r="A46" s="8">
        <v>38</v>
      </c>
      <c r="B46" s="10" t="s">
        <v>102</v>
      </c>
      <c r="C46" s="10">
        <v>1</v>
      </c>
      <c r="D46" s="10" t="s">
        <v>105</v>
      </c>
      <c r="E46" s="11">
        <v>38270</v>
      </c>
      <c r="F46" s="11" t="s">
        <v>45</v>
      </c>
      <c r="G46" s="10">
        <v>0</v>
      </c>
      <c r="H46" s="10" t="s">
        <v>150</v>
      </c>
      <c r="I46" s="27">
        <v>150</v>
      </c>
      <c r="J46" s="10">
        <v>40</v>
      </c>
      <c r="K46" s="10">
        <v>13</v>
      </c>
      <c r="L46" s="10">
        <v>22</v>
      </c>
      <c r="M46" s="10">
        <f>39+J46+L46</f>
        <v>101</v>
      </c>
      <c r="N46" s="9">
        <v>38</v>
      </c>
    </row>
    <row r="47" spans="1:14" s="12" customFormat="1" ht="12">
      <c r="A47" s="8">
        <v>39</v>
      </c>
      <c r="B47" s="10" t="s">
        <v>119</v>
      </c>
      <c r="C47" s="10">
        <v>1</v>
      </c>
      <c r="D47" s="10" t="s">
        <v>120</v>
      </c>
      <c r="E47" s="11">
        <v>37811</v>
      </c>
      <c r="F47" s="11" t="s">
        <v>45</v>
      </c>
      <c r="G47" s="10">
        <v>0</v>
      </c>
      <c r="H47" s="10" t="s">
        <v>150</v>
      </c>
      <c r="I47" s="27">
        <v>47</v>
      </c>
      <c r="J47" s="10">
        <v>28</v>
      </c>
      <c r="K47" s="10">
        <v>7</v>
      </c>
      <c r="L47" s="10">
        <v>36</v>
      </c>
      <c r="M47" s="10">
        <f>39+J47+L47</f>
        <v>103</v>
      </c>
      <c r="N47" s="9">
        <v>39</v>
      </c>
    </row>
    <row r="48" spans="1:14" s="12" customFormat="1" ht="12">
      <c r="A48" s="8">
        <v>40</v>
      </c>
      <c r="B48" s="10" t="s">
        <v>125</v>
      </c>
      <c r="C48" s="10">
        <v>1</v>
      </c>
      <c r="D48" s="10" t="s">
        <v>129</v>
      </c>
      <c r="E48" s="11">
        <v>38291</v>
      </c>
      <c r="F48" s="11" t="s">
        <v>45</v>
      </c>
      <c r="G48" s="10">
        <v>3</v>
      </c>
      <c r="H48" s="10">
        <v>29</v>
      </c>
      <c r="I48" s="27">
        <v>73</v>
      </c>
      <c r="J48" s="10">
        <v>37</v>
      </c>
      <c r="K48" s="10">
        <v>2</v>
      </c>
      <c r="L48" s="10">
        <v>41</v>
      </c>
      <c r="M48" s="10">
        <f>H48+J48+L48</f>
        <v>107</v>
      </c>
      <c r="N48" s="9">
        <v>40</v>
      </c>
    </row>
    <row r="49" spans="1:14" s="12" customFormat="1" ht="12">
      <c r="A49" s="8">
        <v>41</v>
      </c>
      <c r="B49" s="10" t="s">
        <v>119</v>
      </c>
      <c r="C49" s="10">
        <v>1</v>
      </c>
      <c r="D49" s="10" t="s">
        <v>124</v>
      </c>
      <c r="E49" s="11">
        <v>37702</v>
      </c>
      <c r="F49" s="11" t="s">
        <v>45</v>
      </c>
      <c r="G49" s="10">
        <v>0</v>
      </c>
      <c r="H49" s="10" t="s">
        <v>150</v>
      </c>
      <c r="I49" s="27">
        <v>200</v>
      </c>
      <c r="J49" s="10" t="s">
        <v>151</v>
      </c>
      <c r="K49" s="10">
        <v>11</v>
      </c>
      <c r="L49" s="10">
        <v>28</v>
      </c>
      <c r="M49" s="10">
        <f>39+42.5+L49</f>
        <v>109.5</v>
      </c>
      <c r="N49" s="9">
        <v>41</v>
      </c>
    </row>
    <row r="50" spans="1:14" s="12" customFormat="1" ht="12">
      <c r="A50" s="8">
        <v>42</v>
      </c>
      <c r="B50" s="10" t="s">
        <v>119</v>
      </c>
      <c r="C50" s="10">
        <v>1</v>
      </c>
      <c r="D50" s="10" t="s">
        <v>123</v>
      </c>
      <c r="E50" s="11">
        <v>37819</v>
      </c>
      <c r="F50" s="11" t="s">
        <v>45</v>
      </c>
      <c r="G50" s="10">
        <v>0</v>
      </c>
      <c r="H50" s="10" t="s">
        <v>150</v>
      </c>
      <c r="I50" s="27">
        <v>200</v>
      </c>
      <c r="J50" s="10" t="s">
        <v>151</v>
      </c>
      <c r="K50" s="10">
        <v>10</v>
      </c>
      <c r="L50" s="10">
        <v>30</v>
      </c>
      <c r="M50" s="10">
        <f>39+42.5+L50</f>
        <v>111.5</v>
      </c>
      <c r="N50" s="9">
        <v>42</v>
      </c>
    </row>
    <row r="51" spans="1:14" s="12" customFormat="1" ht="12">
      <c r="A51" s="8">
        <v>43</v>
      </c>
      <c r="B51" s="10" t="s">
        <v>125</v>
      </c>
      <c r="C51" s="10">
        <v>1</v>
      </c>
      <c r="D51" s="10" t="s">
        <v>126</v>
      </c>
      <c r="E51" s="11">
        <v>37796</v>
      </c>
      <c r="F51" s="11" t="s">
        <v>45</v>
      </c>
      <c r="G51" s="10">
        <v>0</v>
      </c>
      <c r="H51" s="10" t="s">
        <v>150</v>
      </c>
      <c r="I51" s="27">
        <v>71</v>
      </c>
      <c r="J51" s="10">
        <v>35</v>
      </c>
      <c r="K51" s="10">
        <v>2</v>
      </c>
      <c r="L51" s="10">
        <v>42</v>
      </c>
      <c r="M51" s="10">
        <f>39+J51+L51</f>
        <v>116</v>
      </c>
      <c r="N51" s="9">
        <v>43</v>
      </c>
    </row>
    <row r="52" spans="1:14" s="12" customFormat="1" ht="12">
      <c r="A52" s="8">
        <v>44</v>
      </c>
      <c r="B52" s="10" t="s">
        <v>113</v>
      </c>
      <c r="C52" s="10">
        <v>1</v>
      </c>
      <c r="D52" s="10" t="s">
        <v>118</v>
      </c>
      <c r="E52" s="11">
        <v>38137</v>
      </c>
      <c r="F52" s="11" t="s">
        <v>45</v>
      </c>
      <c r="G52" s="10">
        <v>0</v>
      </c>
      <c r="H52" s="10" t="s">
        <v>150</v>
      </c>
      <c r="I52" s="27">
        <v>200</v>
      </c>
      <c r="J52" s="10" t="s">
        <v>151</v>
      </c>
      <c r="K52" s="10">
        <v>0</v>
      </c>
      <c r="L52" s="10">
        <v>44</v>
      </c>
      <c r="M52" s="10">
        <f>39+42.5+L52</f>
        <v>125.5</v>
      </c>
      <c r="N52" s="9">
        <v>44</v>
      </c>
    </row>
    <row r="53" spans="1:14" ht="9.75" customHeight="1"/>
    <row r="54" spans="1:14">
      <c r="A54" s="48" t="s">
        <v>42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ht="6" customHeight="1"/>
    <row r="56" spans="1:14">
      <c r="A56" s="48" t="s">
        <v>43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</sheetData>
  <sortState ref="B9:N52">
    <sortCondition ref="M9:M52"/>
    <sortCondition descending="1" ref="E9:E52"/>
  </sortState>
  <mergeCells count="17">
    <mergeCell ref="M7:M8"/>
    <mergeCell ref="G7:H7"/>
    <mergeCell ref="A54:N54"/>
    <mergeCell ref="A56:N56"/>
    <mergeCell ref="A1:N1"/>
    <mergeCell ref="A3:N3"/>
    <mergeCell ref="A4:N4"/>
    <mergeCell ref="A5:N5"/>
    <mergeCell ref="A6:B6"/>
    <mergeCell ref="E6:N6"/>
    <mergeCell ref="A7:A8"/>
    <mergeCell ref="B7:B8"/>
    <mergeCell ref="K7:L7"/>
    <mergeCell ref="I7:J7"/>
    <mergeCell ref="E7:E8"/>
    <mergeCell ref="D7:D8"/>
    <mergeCell ref="N7:N8"/>
  </mergeCells>
  <pageMargins left="0.2" right="0.21" top="0.16" bottom="0.16" header="0.16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G7" sqref="G7:L7"/>
    </sheetView>
  </sheetViews>
  <sheetFormatPr defaultRowHeight="15"/>
  <cols>
    <col min="1" max="1" width="3.42578125" style="21" bestFit="1" customWidth="1"/>
    <col min="2" max="2" width="15.42578125" style="4" bestFit="1" customWidth="1"/>
    <col min="3" max="3" width="10.140625" style="17" hidden="1" customWidth="1"/>
    <col min="4" max="4" width="20" style="17" bestFit="1" customWidth="1"/>
    <col min="5" max="5" width="8.7109375" style="12" customWidth="1"/>
    <col min="6" max="6" width="10.140625" style="12" hidden="1" customWidth="1"/>
    <col min="7" max="7" width="8.42578125" style="12" bestFit="1" customWidth="1"/>
    <col min="8" max="8" width="5.5703125" style="12" bestFit="1" customWidth="1"/>
    <col min="9" max="9" width="6.140625" style="28" bestFit="1" customWidth="1"/>
    <col min="10" max="10" width="5.5703125" style="21" bestFit="1" customWidth="1"/>
    <col min="11" max="11" width="7.7109375" style="21" bestFit="1" customWidth="1"/>
    <col min="12" max="12" width="5.5703125" style="21" bestFit="1" customWidth="1"/>
    <col min="13" max="13" width="6.42578125" style="21" bestFit="1" customWidth="1"/>
    <col min="14" max="14" width="5.7109375" style="21" bestFit="1" customWidth="1"/>
    <col min="15" max="16384" width="9.140625" style="21"/>
  </cols>
  <sheetData>
    <row r="1" spans="1:14" s="20" customFormat="1" ht="41.25" customHeight="1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0" customFormat="1" ht="12.75" customHeight="1">
      <c r="A2" s="19"/>
      <c r="B2" s="18"/>
      <c r="C2" s="15"/>
      <c r="D2" s="15"/>
      <c r="E2" s="13"/>
      <c r="F2" s="13"/>
      <c r="G2" s="13"/>
      <c r="H2" s="13"/>
      <c r="I2" s="25"/>
    </row>
    <row r="3" spans="1:14" ht="21.7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.75">
      <c r="A4" s="52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" customHeight="1">
      <c r="A6" s="54">
        <v>42434</v>
      </c>
      <c r="B6" s="55"/>
      <c r="C6" s="5"/>
      <c r="D6" s="5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12" customFormat="1" ht="42" customHeight="1">
      <c r="A7" s="57" t="s">
        <v>6</v>
      </c>
      <c r="B7" s="57" t="s">
        <v>2</v>
      </c>
      <c r="D7" s="47" t="s">
        <v>0</v>
      </c>
      <c r="E7" s="59" t="s">
        <v>1</v>
      </c>
      <c r="F7" s="22"/>
      <c r="G7" s="47" t="s">
        <v>44</v>
      </c>
      <c r="H7" s="47"/>
      <c r="I7" s="47" t="s">
        <v>28</v>
      </c>
      <c r="J7" s="47"/>
      <c r="K7" s="47" t="s">
        <v>98</v>
      </c>
      <c r="L7" s="47"/>
      <c r="M7" s="60" t="s">
        <v>29</v>
      </c>
      <c r="N7" s="60" t="s">
        <v>30</v>
      </c>
    </row>
    <row r="8" spans="1:14" s="12" customFormat="1" ht="12.75" customHeight="1">
      <c r="A8" s="58"/>
      <c r="B8" s="58"/>
      <c r="D8" s="47"/>
      <c r="E8" s="59"/>
      <c r="F8" s="22"/>
      <c r="G8" s="40" t="s">
        <v>5</v>
      </c>
      <c r="H8" s="29" t="s">
        <v>27</v>
      </c>
      <c r="I8" s="23" t="s">
        <v>5</v>
      </c>
      <c r="J8" s="29" t="s">
        <v>27</v>
      </c>
      <c r="K8" s="40" t="s">
        <v>5</v>
      </c>
      <c r="L8" s="29" t="s">
        <v>27</v>
      </c>
      <c r="M8" s="60"/>
      <c r="N8" s="60"/>
    </row>
    <row r="9" spans="1:14" s="12" customFormat="1" ht="12">
      <c r="A9" s="8">
        <v>1</v>
      </c>
      <c r="B9" s="10" t="s">
        <v>145</v>
      </c>
      <c r="C9" s="10">
        <v>1</v>
      </c>
      <c r="D9" s="35" t="s">
        <v>179</v>
      </c>
      <c r="E9" s="38">
        <v>38169</v>
      </c>
      <c r="F9" s="10" t="s">
        <v>60</v>
      </c>
      <c r="G9" s="10">
        <v>32</v>
      </c>
      <c r="H9" s="10">
        <v>1</v>
      </c>
      <c r="I9" s="10">
        <v>18</v>
      </c>
      <c r="J9" s="10">
        <v>2</v>
      </c>
      <c r="K9" s="10">
        <v>16</v>
      </c>
      <c r="L9" s="10">
        <v>4</v>
      </c>
      <c r="M9" s="10">
        <f t="shared" ref="M9:M14" si="0">L9+H9+J9</f>
        <v>7</v>
      </c>
      <c r="N9" s="9">
        <v>1</v>
      </c>
    </row>
    <row r="10" spans="1:14" s="12" customFormat="1" ht="12">
      <c r="A10" s="8">
        <v>2</v>
      </c>
      <c r="B10" s="10" t="s">
        <v>145</v>
      </c>
      <c r="C10" s="10">
        <v>1</v>
      </c>
      <c r="D10" s="35" t="s">
        <v>177</v>
      </c>
      <c r="E10" s="38">
        <v>38104</v>
      </c>
      <c r="F10" s="10" t="s">
        <v>60</v>
      </c>
      <c r="G10" s="10">
        <v>21</v>
      </c>
      <c r="H10" s="10">
        <v>3</v>
      </c>
      <c r="I10" s="10">
        <v>18</v>
      </c>
      <c r="J10" s="10">
        <v>3</v>
      </c>
      <c r="K10" s="10">
        <v>16</v>
      </c>
      <c r="L10" s="10">
        <v>5</v>
      </c>
      <c r="M10" s="10">
        <f t="shared" si="0"/>
        <v>11</v>
      </c>
      <c r="N10" s="9">
        <v>2</v>
      </c>
    </row>
    <row r="11" spans="1:14" s="12" customFormat="1" ht="12">
      <c r="A11" s="8">
        <v>3</v>
      </c>
      <c r="B11" s="10" t="s">
        <v>145</v>
      </c>
      <c r="C11" s="10">
        <v>1</v>
      </c>
      <c r="D11" s="35" t="s">
        <v>178</v>
      </c>
      <c r="E11" s="38">
        <v>37940</v>
      </c>
      <c r="F11" s="10" t="s">
        <v>60</v>
      </c>
      <c r="G11" s="10">
        <v>16</v>
      </c>
      <c r="H11" s="10">
        <v>5</v>
      </c>
      <c r="I11" s="10">
        <v>12</v>
      </c>
      <c r="J11" s="10">
        <v>1</v>
      </c>
      <c r="K11" s="10">
        <v>15</v>
      </c>
      <c r="L11" s="10">
        <v>7</v>
      </c>
      <c r="M11" s="10">
        <f t="shared" si="0"/>
        <v>13</v>
      </c>
      <c r="N11" s="9">
        <v>3</v>
      </c>
    </row>
    <row r="12" spans="1:14" s="12" customFormat="1" ht="12">
      <c r="A12" s="8">
        <v>4</v>
      </c>
      <c r="B12" s="10" t="s">
        <v>131</v>
      </c>
      <c r="C12" s="10">
        <v>1</v>
      </c>
      <c r="D12" s="10" t="s">
        <v>156</v>
      </c>
      <c r="E12" s="11">
        <v>38194</v>
      </c>
      <c r="F12" s="10" t="s">
        <v>60</v>
      </c>
      <c r="G12" s="10">
        <v>11</v>
      </c>
      <c r="H12" s="10">
        <v>8</v>
      </c>
      <c r="I12" s="10">
        <v>32</v>
      </c>
      <c r="J12" s="10">
        <v>9</v>
      </c>
      <c r="K12" s="10">
        <v>27</v>
      </c>
      <c r="L12" s="10">
        <v>1</v>
      </c>
      <c r="M12" s="10">
        <f t="shared" si="0"/>
        <v>18</v>
      </c>
      <c r="N12" s="9">
        <v>4</v>
      </c>
    </row>
    <row r="13" spans="1:14" s="12" customFormat="1" ht="12">
      <c r="A13" s="8">
        <v>5</v>
      </c>
      <c r="B13" s="10" t="s">
        <v>131</v>
      </c>
      <c r="C13" s="10">
        <v>1</v>
      </c>
      <c r="D13" s="10" t="s">
        <v>172</v>
      </c>
      <c r="E13" s="11">
        <v>38337</v>
      </c>
      <c r="F13" s="10" t="s">
        <v>60</v>
      </c>
      <c r="G13" s="10">
        <v>13</v>
      </c>
      <c r="H13" s="10">
        <v>6</v>
      </c>
      <c r="I13" s="10">
        <v>20</v>
      </c>
      <c r="J13" s="10">
        <v>5</v>
      </c>
      <c r="K13" s="10">
        <v>5</v>
      </c>
      <c r="L13" s="10">
        <v>15</v>
      </c>
      <c r="M13" s="10">
        <f t="shared" si="0"/>
        <v>26</v>
      </c>
      <c r="N13" s="9">
        <v>5</v>
      </c>
    </row>
    <row r="14" spans="1:14" s="12" customFormat="1" ht="12">
      <c r="A14" s="8">
        <v>6</v>
      </c>
      <c r="B14" s="10" t="s">
        <v>102</v>
      </c>
      <c r="C14" s="10">
        <v>1</v>
      </c>
      <c r="D14" s="10" t="s">
        <v>159</v>
      </c>
      <c r="E14" s="11">
        <v>38048</v>
      </c>
      <c r="F14" s="10" t="s">
        <v>60</v>
      </c>
      <c r="G14" s="10">
        <v>17</v>
      </c>
      <c r="H14" s="10">
        <v>4</v>
      </c>
      <c r="I14" s="10">
        <v>42</v>
      </c>
      <c r="J14" s="10">
        <v>16</v>
      </c>
      <c r="K14" s="10">
        <v>5</v>
      </c>
      <c r="L14" s="10">
        <v>16</v>
      </c>
      <c r="M14" s="10">
        <f t="shared" si="0"/>
        <v>36</v>
      </c>
      <c r="N14" s="9">
        <v>6</v>
      </c>
    </row>
    <row r="15" spans="1:14" s="12" customFormat="1" ht="12">
      <c r="A15" s="8">
        <v>7</v>
      </c>
      <c r="B15" s="33" t="s">
        <v>138</v>
      </c>
      <c r="C15" s="10">
        <v>1</v>
      </c>
      <c r="D15" s="10" t="s">
        <v>176</v>
      </c>
      <c r="E15" s="11">
        <v>38138</v>
      </c>
      <c r="F15" s="10" t="s">
        <v>60</v>
      </c>
      <c r="G15" s="10">
        <v>0</v>
      </c>
      <c r="H15" s="10" t="s">
        <v>180</v>
      </c>
      <c r="I15" s="10">
        <v>20</v>
      </c>
      <c r="J15" s="10">
        <v>6</v>
      </c>
      <c r="K15" s="10">
        <v>15</v>
      </c>
      <c r="L15" s="10">
        <v>6</v>
      </c>
      <c r="M15" s="10">
        <f>L15+26.5+J15</f>
        <v>38.5</v>
      </c>
      <c r="N15" s="9">
        <v>7</v>
      </c>
    </row>
    <row r="16" spans="1:14" s="12" customFormat="1" ht="12">
      <c r="A16" s="8">
        <v>8</v>
      </c>
      <c r="B16" s="10" t="s">
        <v>145</v>
      </c>
      <c r="C16" s="10">
        <v>1</v>
      </c>
      <c r="D16" s="35" t="s">
        <v>64</v>
      </c>
      <c r="E16" s="36">
        <v>37829</v>
      </c>
      <c r="F16" s="10" t="s">
        <v>60</v>
      </c>
      <c r="G16" s="10">
        <v>10</v>
      </c>
      <c r="H16" s="10">
        <v>9</v>
      </c>
      <c r="I16" s="10">
        <v>18</v>
      </c>
      <c r="J16" s="10">
        <v>4</v>
      </c>
      <c r="K16" s="10">
        <v>1</v>
      </c>
      <c r="L16" s="10">
        <v>26</v>
      </c>
      <c r="M16" s="10">
        <f>L16+H16+J16</f>
        <v>39</v>
      </c>
      <c r="N16" s="9">
        <v>8</v>
      </c>
    </row>
    <row r="17" spans="1:14" s="12" customFormat="1" ht="12">
      <c r="A17" s="8">
        <v>9</v>
      </c>
      <c r="B17" s="10" t="s">
        <v>106</v>
      </c>
      <c r="C17" s="10">
        <v>1</v>
      </c>
      <c r="D17" s="10" t="s">
        <v>162</v>
      </c>
      <c r="E17" s="11">
        <v>37729</v>
      </c>
      <c r="F17" s="10" t="s">
        <v>60</v>
      </c>
      <c r="G17" s="10">
        <v>1</v>
      </c>
      <c r="H17" s="10">
        <v>17</v>
      </c>
      <c r="I17" s="10">
        <v>54</v>
      </c>
      <c r="J17" s="10">
        <v>22</v>
      </c>
      <c r="K17" s="10">
        <v>25</v>
      </c>
      <c r="L17" s="10">
        <v>2</v>
      </c>
      <c r="M17" s="10">
        <f>L17+H17+J17</f>
        <v>41</v>
      </c>
      <c r="N17" s="9">
        <v>9</v>
      </c>
    </row>
    <row r="18" spans="1:14" s="12" customFormat="1" ht="12">
      <c r="A18" s="8">
        <v>10</v>
      </c>
      <c r="B18" s="10" t="s">
        <v>102</v>
      </c>
      <c r="C18" s="10">
        <v>1</v>
      </c>
      <c r="D18" s="10" t="s">
        <v>158</v>
      </c>
      <c r="E18" s="11">
        <v>38131</v>
      </c>
      <c r="F18" s="10" t="s">
        <v>60</v>
      </c>
      <c r="G18" s="10">
        <v>27</v>
      </c>
      <c r="H18" s="10">
        <v>2</v>
      </c>
      <c r="I18" s="10">
        <v>77</v>
      </c>
      <c r="J18" s="10">
        <v>31</v>
      </c>
      <c r="K18" s="10">
        <v>7</v>
      </c>
      <c r="L18" s="10">
        <v>12</v>
      </c>
      <c r="M18" s="10">
        <f>L18+H18+J18</f>
        <v>45</v>
      </c>
      <c r="N18" s="9">
        <v>10</v>
      </c>
    </row>
    <row r="19" spans="1:14" s="12" customFormat="1" ht="12">
      <c r="A19" s="8">
        <v>11</v>
      </c>
      <c r="B19" s="33" t="s">
        <v>138</v>
      </c>
      <c r="C19" s="33">
        <v>1</v>
      </c>
      <c r="D19" s="33" t="s">
        <v>175</v>
      </c>
      <c r="E19" s="34">
        <v>37694</v>
      </c>
      <c r="F19" s="33" t="s">
        <v>60</v>
      </c>
      <c r="G19" s="10">
        <v>4</v>
      </c>
      <c r="H19" s="10">
        <v>15</v>
      </c>
      <c r="I19" s="10">
        <v>48</v>
      </c>
      <c r="J19" s="10">
        <v>18</v>
      </c>
      <c r="K19" s="10">
        <v>6</v>
      </c>
      <c r="L19" s="10">
        <v>14</v>
      </c>
      <c r="M19" s="10">
        <f>L19+H19+J19</f>
        <v>47</v>
      </c>
      <c r="N19" s="9">
        <v>11</v>
      </c>
    </row>
    <row r="20" spans="1:14" s="12" customFormat="1" ht="12">
      <c r="A20" s="8">
        <v>12</v>
      </c>
      <c r="B20" s="10" t="s">
        <v>131</v>
      </c>
      <c r="C20" s="10">
        <v>1</v>
      </c>
      <c r="D20" s="10" t="s">
        <v>173</v>
      </c>
      <c r="E20" s="11">
        <v>38163</v>
      </c>
      <c r="F20" s="10" t="s">
        <v>60</v>
      </c>
      <c r="G20" s="10">
        <v>7</v>
      </c>
      <c r="H20" s="10">
        <v>11</v>
      </c>
      <c r="I20" s="10">
        <v>59</v>
      </c>
      <c r="J20" s="10">
        <v>26</v>
      </c>
      <c r="K20" s="10">
        <v>7</v>
      </c>
      <c r="L20" s="10">
        <v>11</v>
      </c>
      <c r="M20" s="10">
        <f>L20+H20+J20</f>
        <v>48</v>
      </c>
      <c r="N20" s="9">
        <v>12</v>
      </c>
    </row>
    <row r="21" spans="1:14" s="12" customFormat="1" ht="12">
      <c r="A21" s="8">
        <v>13</v>
      </c>
      <c r="B21" s="10" t="s">
        <v>119</v>
      </c>
      <c r="C21" s="10">
        <v>1</v>
      </c>
      <c r="D21" s="10" t="s">
        <v>166</v>
      </c>
      <c r="E21" s="11">
        <v>38098</v>
      </c>
      <c r="F21" s="10" t="s">
        <v>60</v>
      </c>
      <c r="G21" s="10">
        <v>0</v>
      </c>
      <c r="H21" s="10" t="s">
        <v>180</v>
      </c>
      <c r="I21" s="10">
        <v>39</v>
      </c>
      <c r="J21" s="10">
        <v>13</v>
      </c>
      <c r="K21" s="10">
        <v>12</v>
      </c>
      <c r="L21" s="10">
        <v>9</v>
      </c>
      <c r="M21" s="10">
        <f>L21+26.5+J21</f>
        <v>48.5</v>
      </c>
      <c r="N21" s="9">
        <v>13</v>
      </c>
    </row>
    <row r="22" spans="1:14" s="12" customFormat="1" ht="12">
      <c r="A22" s="8">
        <v>14</v>
      </c>
      <c r="B22" s="10" t="s">
        <v>119</v>
      </c>
      <c r="C22" s="10">
        <v>1</v>
      </c>
      <c r="D22" s="10" t="s">
        <v>167</v>
      </c>
      <c r="E22" s="11">
        <v>37847</v>
      </c>
      <c r="F22" s="10" t="s">
        <v>60</v>
      </c>
      <c r="G22" s="10">
        <v>8</v>
      </c>
      <c r="H22" s="10">
        <v>10</v>
      </c>
      <c r="I22" s="10">
        <v>39</v>
      </c>
      <c r="J22" s="10">
        <v>14</v>
      </c>
      <c r="K22" s="10">
        <v>1</v>
      </c>
      <c r="L22" s="10">
        <v>25</v>
      </c>
      <c r="M22" s="10">
        <f>L22+H22+J22</f>
        <v>49</v>
      </c>
      <c r="N22" s="9">
        <v>14</v>
      </c>
    </row>
    <row r="23" spans="1:14" s="12" customFormat="1" ht="12">
      <c r="A23" s="8">
        <v>15</v>
      </c>
      <c r="B23" s="10" t="s">
        <v>106</v>
      </c>
      <c r="C23" s="10">
        <v>1</v>
      </c>
      <c r="D23" s="10" t="s">
        <v>161</v>
      </c>
      <c r="E23" s="11">
        <v>37958</v>
      </c>
      <c r="F23" s="10" t="s">
        <v>60</v>
      </c>
      <c r="G23" s="10">
        <v>0</v>
      </c>
      <c r="H23" s="10" t="s">
        <v>180</v>
      </c>
      <c r="I23" s="10">
        <v>36</v>
      </c>
      <c r="J23" s="10">
        <v>11</v>
      </c>
      <c r="K23" s="10">
        <v>7</v>
      </c>
      <c r="L23" s="10">
        <v>13</v>
      </c>
      <c r="M23" s="10">
        <f>L23+26.5+J23</f>
        <v>50.5</v>
      </c>
      <c r="N23" s="9">
        <v>15</v>
      </c>
    </row>
    <row r="24" spans="1:14" s="12" customFormat="1" ht="12">
      <c r="A24" s="8">
        <v>16</v>
      </c>
      <c r="B24" s="10" t="s">
        <v>125</v>
      </c>
      <c r="C24" s="10">
        <v>1</v>
      </c>
      <c r="D24" s="10" t="s">
        <v>170</v>
      </c>
      <c r="E24" s="11">
        <v>38162</v>
      </c>
      <c r="F24" s="10" t="s">
        <v>60</v>
      </c>
      <c r="G24" s="10">
        <v>0</v>
      </c>
      <c r="H24" s="10" t="s">
        <v>180</v>
      </c>
      <c r="I24" s="10">
        <v>41</v>
      </c>
      <c r="J24" s="10">
        <v>15</v>
      </c>
      <c r="K24" s="10">
        <v>9</v>
      </c>
      <c r="L24" s="10">
        <v>10</v>
      </c>
      <c r="M24" s="10">
        <f>L24+26.5+J24</f>
        <v>51.5</v>
      </c>
      <c r="N24" s="9">
        <v>16</v>
      </c>
    </row>
    <row r="25" spans="1:14" s="12" customFormat="1" ht="12">
      <c r="A25" s="8">
        <v>17</v>
      </c>
      <c r="B25" s="10" t="s">
        <v>113</v>
      </c>
      <c r="C25" s="10">
        <v>1</v>
      </c>
      <c r="D25" s="10" t="s">
        <v>163</v>
      </c>
      <c r="E25" s="11">
        <v>37757</v>
      </c>
      <c r="F25" s="10" t="s">
        <v>60</v>
      </c>
      <c r="G25" s="10">
        <v>0</v>
      </c>
      <c r="H25" s="10" t="s">
        <v>180</v>
      </c>
      <c r="I25" s="10">
        <v>51</v>
      </c>
      <c r="J25" s="10">
        <v>19</v>
      </c>
      <c r="K25" s="10">
        <v>15</v>
      </c>
      <c r="L25" s="10">
        <v>8</v>
      </c>
      <c r="M25" s="10">
        <f>L25+26.5+J25</f>
        <v>53.5</v>
      </c>
      <c r="N25" s="9">
        <v>17</v>
      </c>
    </row>
    <row r="26" spans="1:14" s="12" customFormat="1" ht="12">
      <c r="A26" s="8">
        <v>18</v>
      </c>
      <c r="B26" s="10" t="s">
        <v>113</v>
      </c>
      <c r="C26" s="10">
        <v>1</v>
      </c>
      <c r="D26" s="10" t="s">
        <v>164</v>
      </c>
      <c r="E26" s="11">
        <v>37816</v>
      </c>
      <c r="F26" s="10" t="s">
        <v>60</v>
      </c>
      <c r="G26" s="10">
        <v>0</v>
      </c>
      <c r="H26" s="10" t="s">
        <v>180</v>
      </c>
      <c r="I26" s="10">
        <v>28</v>
      </c>
      <c r="J26" s="10">
        <v>7</v>
      </c>
      <c r="K26" s="10">
        <v>4</v>
      </c>
      <c r="L26" s="10">
        <v>21</v>
      </c>
      <c r="M26" s="10">
        <f>L26+26.5+J26</f>
        <v>54.5</v>
      </c>
      <c r="N26" s="9">
        <v>18</v>
      </c>
    </row>
    <row r="27" spans="1:14" s="12" customFormat="1" ht="12">
      <c r="A27" s="8">
        <v>19</v>
      </c>
      <c r="B27" s="10" t="s">
        <v>125</v>
      </c>
      <c r="C27" s="10">
        <v>1</v>
      </c>
      <c r="D27" s="10" t="s">
        <v>169</v>
      </c>
      <c r="E27" s="11">
        <v>37967</v>
      </c>
      <c r="F27" s="10" t="s">
        <v>60</v>
      </c>
      <c r="G27" s="10">
        <v>0</v>
      </c>
      <c r="H27" s="10" t="s">
        <v>180</v>
      </c>
      <c r="I27" s="10">
        <v>37</v>
      </c>
      <c r="J27" s="10">
        <v>12</v>
      </c>
      <c r="K27" s="10">
        <v>5</v>
      </c>
      <c r="L27" s="10">
        <v>17</v>
      </c>
      <c r="M27" s="10">
        <f>L27+26.5+J27</f>
        <v>55.5</v>
      </c>
      <c r="N27" s="9">
        <v>19</v>
      </c>
    </row>
    <row r="28" spans="1:14" s="12" customFormat="1" ht="12">
      <c r="A28" s="8">
        <v>20</v>
      </c>
      <c r="B28" s="10" t="s">
        <v>125</v>
      </c>
      <c r="C28" s="10">
        <v>1</v>
      </c>
      <c r="D28" s="10" t="s">
        <v>168</v>
      </c>
      <c r="E28" s="11">
        <v>37486</v>
      </c>
      <c r="F28" s="10" t="s">
        <v>60</v>
      </c>
      <c r="G28" s="10">
        <v>13</v>
      </c>
      <c r="H28" s="10">
        <v>7</v>
      </c>
      <c r="I28" s="10">
        <v>77</v>
      </c>
      <c r="J28" s="10">
        <v>32</v>
      </c>
      <c r="K28" s="10">
        <v>5</v>
      </c>
      <c r="L28" s="10">
        <v>18</v>
      </c>
      <c r="M28" s="10">
        <f>L28+H28+J28</f>
        <v>57</v>
      </c>
      <c r="N28" s="9">
        <v>20</v>
      </c>
    </row>
    <row r="29" spans="1:14" s="12" customFormat="1" ht="12">
      <c r="A29" s="8">
        <v>21</v>
      </c>
      <c r="B29" s="10" t="s">
        <v>106</v>
      </c>
      <c r="C29" s="10">
        <v>1</v>
      </c>
      <c r="D29" s="10" t="s">
        <v>160</v>
      </c>
      <c r="E29" s="11">
        <v>38348</v>
      </c>
      <c r="F29" s="10" t="s">
        <v>60</v>
      </c>
      <c r="G29" s="10">
        <v>0</v>
      </c>
      <c r="H29" s="10" t="s">
        <v>180</v>
      </c>
      <c r="I29" s="10">
        <v>72</v>
      </c>
      <c r="J29" s="10">
        <v>30</v>
      </c>
      <c r="K29" s="10">
        <v>20</v>
      </c>
      <c r="L29" s="10">
        <v>3</v>
      </c>
      <c r="M29" s="10">
        <f>L29+26.5+J29</f>
        <v>59.5</v>
      </c>
      <c r="N29" s="9">
        <v>21</v>
      </c>
    </row>
    <row r="30" spans="1:14" s="12" customFormat="1" ht="12">
      <c r="A30" s="8">
        <v>22</v>
      </c>
      <c r="B30" s="33" t="s">
        <v>99</v>
      </c>
      <c r="C30" s="33">
        <v>1</v>
      </c>
      <c r="D30" s="33" t="s">
        <v>153</v>
      </c>
      <c r="E30" s="34">
        <v>37995</v>
      </c>
      <c r="F30" s="33" t="s">
        <v>60</v>
      </c>
      <c r="G30" s="33">
        <v>0</v>
      </c>
      <c r="H30" s="10" t="s">
        <v>180</v>
      </c>
      <c r="I30" s="33">
        <v>32</v>
      </c>
      <c r="J30" s="10">
        <v>10</v>
      </c>
      <c r="K30" s="33">
        <v>1</v>
      </c>
      <c r="L30" s="10">
        <v>24</v>
      </c>
      <c r="M30" s="10">
        <f>L30+26.5+J30</f>
        <v>60.5</v>
      </c>
      <c r="N30" s="9">
        <v>22</v>
      </c>
    </row>
    <row r="31" spans="1:14" s="12" customFormat="1" ht="12">
      <c r="A31" s="8">
        <v>23</v>
      </c>
      <c r="B31" s="10" t="s">
        <v>131</v>
      </c>
      <c r="C31" s="10">
        <v>1</v>
      </c>
      <c r="D31" s="10" t="s">
        <v>174</v>
      </c>
      <c r="E31" s="11">
        <v>38280</v>
      </c>
      <c r="F31" s="10" t="s">
        <v>60</v>
      </c>
      <c r="G31" s="10">
        <v>0</v>
      </c>
      <c r="H31" s="10" t="s">
        <v>180</v>
      </c>
      <c r="I31" s="10">
        <v>30</v>
      </c>
      <c r="J31" s="10">
        <v>8</v>
      </c>
      <c r="K31" s="10">
        <v>0</v>
      </c>
      <c r="L31" s="10" t="s">
        <v>181</v>
      </c>
      <c r="M31" s="10">
        <f>31+26.5+J31</f>
        <v>65.5</v>
      </c>
      <c r="N31" s="9">
        <v>23</v>
      </c>
    </row>
    <row r="32" spans="1:14" s="12" customFormat="1" ht="12">
      <c r="A32" s="8">
        <v>24</v>
      </c>
      <c r="B32" s="33" t="s">
        <v>99</v>
      </c>
      <c r="C32" s="33">
        <v>1</v>
      </c>
      <c r="D32" s="33" t="s">
        <v>71</v>
      </c>
      <c r="E32" s="34">
        <v>37858</v>
      </c>
      <c r="F32" s="33" t="s">
        <v>60</v>
      </c>
      <c r="G32" s="33">
        <v>5</v>
      </c>
      <c r="H32" s="33">
        <v>14</v>
      </c>
      <c r="I32" s="33">
        <v>53</v>
      </c>
      <c r="J32" s="10">
        <v>21</v>
      </c>
      <c r="K32" s="33">
        <v>0</v>
      </c>
      <c r="L32" s="10" t="s">
        <v>181</v>
      </c>
      <c r="M32" s="10">
        <f>31+H32+J32</f>
        <v>66</v>
      </c>
      <c r="N32" s="9">
        <v>24</v>
      </c>
    </row>
    <row r="33" spans="1:14" s="12" customFormat="1" ht="12">
      <c r="A33" s="8">
        <v>25</v>
      </c>
      <c r="B33" s="33" t="s">
        <v>99</v>
      </c>
      <c r="C33" s="33">
        <v>1</v>
      </c>
      <c r="D33" s="33" t="s">
        <v>152</v>
      </c>
      <c r="E33" s="34">
        <v>37856</v>
      </c>
      <c r="F33" s="33" t="s">
        <v>60</v>
      </c>
      <c r="G33" s="33">
        <v>6</v>
      </c>
      <c r="H33" s="33">
        <v>12</v>
      </c>
      <c r="I33" s="33">
        <v>57</v>
      </c>
      <c r="J33" s="10">
        <v>23</v>
      </c>
      <c r="K33" s="33">
        <v>0</v>
      </c>
      <c r="L33" s="10" t="s">
        <v>181</v>
      </c>
      <c r="M33" s="10">
        <f>31+H33+J33</f>
        <v>66</v>
      </c>
      <c r="N33" s="9">
        <v>25</v>
      </c>
    </row>
    <row r="34" spans="1:14" s="12" customFormat="1" ht="12">
      <c r="A34" s="8">
        <v>26</v>
      </c>
      <c r="B34" s="10" t="s">
        <v>102</v>
      </c>
      <c r="C34" s="10">
        <v>1</v>
      </c>
      <c r="D34" s="10" t="s">
        <v>157</v>
      </c>
      <c r="E34" s="11">
        <v>38158</v>
      </c>
      <c r="F34" s="10" t="s">
        <v>60</v>
      </c>
      <c r="G34" s="10">
        <v>1</v>
      </c>
      <c r="H34" s="10">
        <v>16</v>
      </c>
      <c r="I34" s="10">
        <v>113</v>
      </c>
      <c r="J34" s="10">
        <v>33</v>
      </c>
      <c r="K34" s="10">
        <v>4</v>
      </c>
      <c r="L34" s="10">
        <v>19</v>
      </c>
      <c r="M34" s="10">
        <f>L34+H34+J34</f>
        <v>68</v>
      </c>
      <c r="N34" s="9">
        <v>26</v>
      </c>
    </row>
    <row r="35" spans="1:14" s="12" customFormat="1" ht="12">
      <c r="A35" s="8">
        <v>27</v>
      </c>
      <c r="B35" s="10" t="s">
        <v>119</v>
      </c>
      <c r="C35" s="10">
        <v>1</v>
      </c>
      <c r="D35" s="10" t="s">
        <v>165</v>
      </c>
      <c r="E35" s="11">
        <v>37943</v>
      </c>
      <c r="F35" s="10" t="s">
        <v>60</v>
      </c>
      <c r="G35" s="10">
        <v>0</v>
      </c>
      <c r="H35" s="10" t="s">
        <v>180</v>
      </c>
      <c r="I35" s="10">
        <v>52</v>
      </c>
      <c r="J35" s="10">
        <v>20</v>
      </c>
      <c r="K35" s="10">
        <v>3</v>
      </c>
      <c r="L35" s="10">
        <v>22</v>
      </c>
      <c r="M35" s="10">
        <f>L35+26.5+J35</f>
        <v>68.5</v>
      </c>
      <c r="N35" s="9">
        <v>27</v>
      </c>
    </row>
    <row r="36" spans="1:14" s="12" customFormat="1" ht="12">
      <c r="A36" s="8">
        <v>28</v>
      </c>
      <c r="B36" s="33" t="s">
        <v>99</v>
      </c>
      <c r="C36" s="33">
        <v>1</v>
      </c>
      <c r="D36" s="33" t="s">
        <v>154</v>
      </c>
      <c r="E36" s="34">
        <v>37628</v>
      </c>
      <c r="F36" s="33" t="s">
        <v>60</v>
      </c>
      <c r="G36" s="33">
        <v>6</v>
      </c>
      <c r="H36" s="33">
        <v>13</v>
      </c>
      <c r="I36" s="33">
        <v>66</v>
      </c>
      <c r="J36" s="10">
        <v>28</v>
      </c>
      <c r="K36" s="33">
        <v>0</v>
      </c>
      <c r="L36" s="10" t="s">
        <v>181</v>
      </c>
      <c r="M36" s="10">
        <f>31+H36+J36</f>
        <v>72</v>
      </c>
      <c r="N36" s="9">
        <v>28</v>
      </c>
    </row>
    <row r="37" spans="1:14" s="12" customFormat="1" ht="12">
      <c r="A37" s="8">
        <v>29</v>
      </c>
      <c r="B37" s="33" t="s">
        <v>138</v>
      </c>
      <c r="C37" s="10">
        <v>1</v>
      </c>
      <c r="D37" s="10" t="s">
        <v>62</v>
      </c>
      <c r="E37" s="11">
        <v>38069</v>
      </c>
      <c r="F37" s="10" t="s">
        <v>60</v>
      </c>
      <c r="G37" s="10">
        <v>0</v>
      </c>
      <c r="H37" s="10" t="s">
        <v>180</v>
      </c>
      <c r="I37" s="10">
        <v>43</v>
      </c>
      <c r="J37" s="10">
        <v>17</v>
      </c>
      <c r="K37" s="10">
        <v>0</v>
      </c>
      <c r="L37" s="10" t="s">
        <v>181</v>
      </c>
      <c r="M37" s="10">
        <f>31+26.5+J37</f>
        <v>74.5</v>
      </c>
      <c r="N37" s="9">
        <v>29</v>
      </c>
    </row>
    <row r="38" spans="1:14" s="12" customFormat="1" ht="12">
      <c r="A38" s="8">
        <v>30</v>
      </c>
      <c r="B38" s="10" t="s">
        <v>102</v>
      </c>
      <c r="C38" s="10">
        <v>1</v>
      </c>
      <c r="D38" s="10" t="s">
        <v>156</v>
      </c>
      <c r="E38" s="11">
        <v>38123</v>
      </c>
      <c r="F38" s="10" t="s">
        <v>60</v>
      </c>
      <c r="G38" s="10">
        <v>0</v>
      </c>
      <c r="H38" s="10" t="s">
        <v>180</v>
      </c>
      <c r="I38" s="10">
        <v>130</v>
      </c>
      <c r="J38" s="10">
        <v>34</v>
      </c>
      <c r="K38" s="10">
        <v>4</v>
      </c>
      <c r="L38" s="10">
        <v>20</v>
      </c>
      <c r="M38" s="10">
        <f>L38+26.5+J38</f>
        <v>80.5</v>
      </c>
      <c r="N38" s="9">
        <v>30</v>
      </c>
    </row>
    <row r="39" spans="1:14" s="12" customFormat="1" ht="12">
      <c r="A39" s="8">
        <v>31</v>
      </c>
      <c r="B39" s="33" t="s">
        <v>99</v>
      </c>
      <c r="C39" s="33">
        <v>1</v>
      </c>
      <c r="D39" s="33" t="s">
        <v>66</v>
      </c>
      <c r="E39" s="34">
        <v>37795</v>
      </c>
      <c r="F39" s="33" t="s">
        <v>60</v>
      </c>
      <c r="G39" s="33">
        <v>0</v>
      </c>
      <c r="H39" s="10" t="s">
        <v>180</v>
      </c>
      <c r="I39" s="33">
        <v>57</v>
      </c>
      <c r="J39" s="10">
        <v>24</v>
      </c>
      <c r="K39" s="33">
        <v>0</v>
      </c>
      <c r="L39" s="10" t="s">
        <v>181</v>
      </c>
      <c r="M39" s="10">
        <f>31+26.5+J39</f>
        <v>81.5</v>
      </c>
      <c r="N39" s="9">
        <v>31</v>
      </c>
    </row>
    <row r="40" spans="1:14" s="12" customFormat="1" ht="12">
      <c r="A40" s="8">
        <v>32</v>
      </c>
      <c r="B40" s="10" t="s">
        <v>125</v>
      </c>
      <c r="C40" s="10">
        <v>1</v>
      </c>
      <c r="D40" s="10" t="s">
        <v>171</v>
      </c>
      <c r="E40" s="11">
        <v>37953</v>
      </c>
      <c r="F40" s="37" t="s">
        <v>60</v>
      </c>
      <c r="G40" s="10">
        <v>0</v>
      </c>
      <c r="H40" s="10" t="s">
        <v>180</v>
      </c>
      <c r="I40" s="10">
        <v>58</v>
      </c>
      <c r="J40" s="10">
        <v>25</v>
      </c>
      <c r="K40" s="10">
        <v>0</v>
      </c>
      <c r="L40" s="10" t="s">
        <v>181</v>
      </c>
      <c r="M40" s="10">
        <f>31+26.5+J40</f>
        <v>82.5</v>
      </c>
      <c r="N40" s="9">
        <v>32</v>
      </c>
    </row>
    <row r="41" spans="1:14" s="12" customFormat="1" ht="12">
      <c r="A41" s="8">
        <v>33</v>
      </c>
      <c r="B41" s="10" t="s">
        <v>102</v>
      </c>
      <c r="C41" s="10">
        <v>1</v>
      </c>
      <c r="D41" s="10" t="s">
        <v>155</v>
      </c>
      <c r="E41" s="11">
        <v>38143</v>
      </c>
      <c r="F41" s="37" t="s">
        <v>60</v>
      </c>
      <c r="G41" s="10">
        <v>0</v>
      </c>
      <c r="H41" s="10" t="s">
        <v>180</v>
      </c>
      <c r="I41" s="10">
        <v>200</v>
      </c>
      <c r="J41" s="10">
        <v>35</v>
      </c>
      <c r="K41" s="10">
        <v>2</v>
      </c>
      <c r="L41" s="10">
        <v>23</v>
      </c>
      <c r="M41" s="10">
        <f>L41+26.5+J41</f>
        <v>84.5</v>
      </c>
      <c r="N41" s="9">
        <v>33</v>
      </c>
    </row>
    <row r="42" spans="1:14" s="12" customFormat="1" ht="12">
      <c r="A42" s="8">
        <v>34</v>
      </c>
      <c r="B42" s="33" t="s">
        <v>99</v>
      </c>
      <c r="C42" s="33">
        <v>1</v>
      </c>
      <c r="D42" s="33" t="s">
        <v>72</v>
      </c>
      <c r="E42" s="34">
        <v>37702</v>
      </c>
      <c r="F42" s="39" t="s">
        <v>60</v>
      </c>
      <c r="G42" s="33">
        <v>0</v>
      </c>
      <c r="H42" s="10" t="s">
        <v>180</v>
      </c>
      <c r="I42" s="33">
        <v>62</v>
      </c>
      <c r="J42" s="10">
        <v>27</v>
      </c>
      <c r="K42" s="33">
        <v>0</v>
      </c>
      <c r="L42" s="10" t="s">
        <v>181</v>
      </c>
      <c r="M42" s="10">
        <f>31+26.5+J42</f>
        <v>84.5</v>
      </c>
      <c r="N42" s="9">
        <v>34</v>
      </c>
    </row>
    <row r="43" spans="1:14" s="12" customFormat="1" ht="12">
      <c r="A43" s="8">
        <v>35</v>
      </c>
      <c r="B43" s="33" t="s">
        <v>99</v>
      </c>
      <c r="C43" s="33">
        <v>1</v>
      </c>
      <c r="D43" s="33" t="s">
        <v>73</v>
      </c>
      <c r="E43" s="34">
        <v>37811</v>
      </c>
      <c r="F43" s="39" t="s">
        <v>60</v>
      </c>
      <c r="G43" s="33">
        <v>0</v>
      </c>
      <c r="H43" s="10" t="s">
        <v>180</v>
      </c>
      <c r="I43" s="33">
        <v>68</v>
      </c>
      <c r="J43" s="10">
        <v>29</v>
      </c>
      <c r="K43" s="33">
        <v>0</v>
      </c>
      <c r="L43" s="10" t="s">
        <v>181</v>
      </c>
      <c r="M43" s="10">
        <f>31+26.5+J43</f>
        <v>86.5</v>
      </c>
      <c r="N43" s="9">
        <v>35</v>
      </c>
    </row>
    <row r="44" spans="1:14" ht="9.75" customHeight="1"/>
    <row r="45" spans="1:14">
      <c r="A45" s="48" t="s">
        <v>42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6" customHeight="1"/>
    <row r="47" spans="1:14">
      <c r="A47" s="48" t="s">
        <v>43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</sheetData>
  <sortState ref="B9:N43">
    <sortCondition ref="M9:M43"/>
    <sortCondition descending="1" ref="E9:E43"/>
  </sortState>
  <mergeCells count="17">
    <mergeCell ref="K7:L7"/>
    <mergeCell ref="M7:M8"/>
    <mergeCell ref="N7:N8"/>
    <mergeCell ref="A45:N45"/>
    <mergeCell ref="A47:N47"/>
    <mergeCell ref="A7:A8"/>
    <mergeCell ref="B7:B8"/>
    <mergeCell ref="D7:D8"/>
    <mergeCell ref="E7:E8"/>
    <mergeCell ref="G7:H7"/>
    <mergeCell ref="I7:J7"/>
    <mergeCell ref="A1:N1"/>
    <mergeCell ref="A3:N3"/>
    <mergeCell ref="A4:N4"/>
    <mergeCell ref="A5:N5"/>
    <mergeCell ref="A6:B6"/>
    <mergeCell ref="E6:N6"/>
  </mergeCells>
  <pageMargins left="0.2" right="0.21" top="0.16" bottom="0.16" header="0.16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workbookViewId="0">
      <selection activeCell="B7" sqref="B7:B8"/>
    </sheetView>
  </sheetViews>
  <sheetFormatPr defaultRowHeight="15"/>
  <cols>
    <col min="1" max="1" width="3.42578125" style="21" bestFit="1" customWidth="1"/>
    <col min="2" max="2" width="17.7109375" style="4" customWidth="1"/>
    <col min="3" max="3" width="10.140625" style="17" hidden="1" customWidth="1"/>
    <col min="4" max="4" width="19.28515625" style="17" bestFit="1" customWidth="1"/>
    <col min="5" max="5" width="8.7109375" style="43" customWidth="1"/>
    <col min="6" max="6" width="10.140625" style="12" hidden="1" customWidth="1"/>
    <col min="7" max="7" width="5.85546875" style="12" customWidth="1"/>
    <col min="8" max="8" width="4.85546875" style="12" customWidth="1"/>
    <col min="9" max="9" width="6.140625" style="28" bestFit="1" customWidth="1"/>
    <col min="10" max="10" width="4.5703125" style="21" customWidth="1"/>
    <col min="11" max="11" width="5.85546875" style="21" customWidth="1"/>
    <col min="12" max="12" width="4.7109375" style="21" bestFit="1" customWidth="1"/>
    <col min="13" max="13" width="6.140625" style="21" bestFit="1" customWidth="1"/>
    <col min="14" max="14" width="4.28515625" style="21" customWidth="1"/>
    <col min="15" max="15" width="4.7109375" style="21" customWidth="1"/>
    <col min="16" max="16" width="4.42578125" style="21" customWidth="1"/>
    <col min="17" max="16384" width="9.140625" style="21"/>
  </cols>
  <sheetData>
    <row r="1" spans="1:16" s="20" customFormat="1" ht="41.25" customHeight="1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0" customFormat="1" ht="12.75" customHeight="1">
      <c r="A2" s="19"/>
      <c r="B2" s="18"/>
      <c r="C2" s="15"/>
      <c r="D2" s="15"/>
      <c r="E2" s="42"/>
      <c r="F2" s="13"/>
      <c r="G2" s="13"/>
      <c r="H2" s="13"/>
      <c r="I2" s="25"/>
    </row>
    <row r="3" spans="1:16" ht="21.7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.75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>
      <c r="A5" s="53" t="s">
        <v>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" customHeight="1">
      <c r="A6" s="54">
        <v>42434</v>
      </c>
      <c r="B6" s="55"/>
      <c r="C6" s="5"/>
      <c r="D6" s="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12" customFormat="1" ht="42" customHeight="1">
      <c r="A7" s="57" t="s">
        <v>6</v>
      </c>
      <c r="B7" s="57" t="s">
        <v>2</v>
      </c>
      <c r="D7" s="47" t="s">
        <v>0</v>
      </c>
      <c r="E7" s="61" t="s">
        <v>1</v>
      </c>
      <c r="F7" s="22"/>
      <c r="G7" s="62" t="s">
        <v>44</v>
      </c>
      <c r="H7" s="62"/>
      <c r="I7" s="62" t="s">
        <v>28</v>
      </c>
      <c r="J7" s="62"/>
      <c r="K7" s="62" t="s">
        <v>98</v>
      </c>
      <c r="L7" s="62"/>
      <c r="M7" s="63" t="s">
        <v>31</v>
      </c>
      <c r="N7" s="64"/>
      <c r="O7" s="60" t="s">
        <v>29</v>
      </c>
      <c r="P7" s="60" t="s">
        <v>30</v>
      </c>
    </row>
    <row r="8" spans="1:16" s="12" customFormat="1" ht="12.75" customHeight="1">
      <c r="A8" s="58"/>
      <c r="B8" s="58"/>
      <c r="D8" s="47"/>
      <c r="E8" s="61"/>
      <c r="F8" s="22"/>
      <c r="G8" s="40" t="s">
        <v>5</v>
      </c>
      <c r="H8" s="41" t="s">
        <v>27</v>
      </c>
      <c r="I8" s="23" t="s">
        <v>5</v>
      </c>
      <c r="J8" s="41" t="s">
        <v>27</v>
      </c>
      <c r="K8" s="40" t="s">
        <v>5</v>
      </c>
      <c r="L8" s="41" t="s">
        <v>27</v>
      </c>
      <c r="M8" s="40" t="s">
        <v>5</v>
      </c>
      <c r="N8" s="41" t="s">
        <v>27</v>
      </c>
      <c r="O8" s="60"/>
      <c r="P8" s="60"/>
    </row>
    <row r="9" spans="1:16" s="12" customFormat="1" ht="9.75" customHeight="1">
      <c r="A9" s="8">
        <v>1</v>
      </c>
      <c r="B9" s="29" t="s">
        <v>145</v>
      </c>
      <c r="C9" s="10">
        <v>2</v>
      </c>
      <c r="D9" s="45" t="s">
        <v>17</v>
      </c>
      <c r="E9" s="38">
        <v>37018</v>
      </c>
      <c r="F9" s="10" t="s">
        <v>45</v>
      </c>
      <c r="G9" s="10">
        <v>24</v>
      </c>
      <c r="H9" s="10">
        <v>11</v>
      </c>
      <c r="I9" s="10">
        <v>30</v>
      </c>
      <c r="J9" s="10">
        <v>5</v>
      </c>
      <c r="K9" s="10">
        <v>52</v>
      </c>
      <c r="L9" s="10">
        <v>5</v>
      </c>
      <c r="M9" s="10">
        <v>29</v>
      </c>
      <c r="N9" s="10">
        <v>1</v>
      </c>
      <c r="O9" s="10">
        <f t="shared" ref="O9:O34" si="0">N9+L9+J9+H9</f>
        <v>22</v>
      </c>
      <c r="P9" s="9">
        <v>1</v>
      </c>
    </row>
    <row r="10" spans="1:16" s="12" customFormat="1" ht="9.75" customHeight="1">
      <c r="A10" s="8">
        <v>2</v>
      </c>
      <c r="B10" s="29" t="s">
        <v>145</v>
      </c>
      <c r="C10" s="10">
        <v>2</v>
      </c>
      <c r="D10" s="45" t="s">
        <v>32</v>
      </c>
      <c r="E10" s="38">
        <v>37119</v>
      </c>
      <c r="F10" s="10" t="s">
        <v>45</v>
      </c>
      <c r="G10" s="10">
        <v>18</v>
      </c>
      <c r="H10" s="10">
        <v>21</v>
      </c>
      <c r="I10" s="10">
        <v>26</v>
      </c>
      <c r="J10" s="10">
        <v>1</v>
      </c>
      <c r="K10" s="10">
        <v>56</v>
      </c>
      <c r="L10" s="10">
        <v>3</v>
      </c>
      <c r="M10" s="10">
        <v>33</v>
      </c>
      <c r="N10" s="10">
        <v>2</v>
      </c>
      <c r="O10" s="10">
        <f t="shared" si="0"/>
        <v>27</v>
      </c>
      <c r="P10" s="9">
        <v>2</v>
      </c>
    </row>
    <row r="11" spans="1:16" s="12" customFormat="1" ht="9.75" customHeight="1">
      <c r="A11" s="8">
        <v>3</v>
      </c>
      <c r="B11" s="29" t="s">
        <v>145</v>
      </c>
      <c r="C11" s="10">
        <v>2</v>
      </c>
      <c r="D11" s="35" t="s">
        <v>48</v>
      </c>
      <c r="E11" s="38">
        <v>37625</v>
      </c>
      <c r="F11" s="10" t="s">
        <v>45</v>
      </c>
      <c r="G11" s="10">
        <v>24</v>
      </c>
      <c r="H11" s="10">
        <v>10</v>
      </c>
      <c r="I11" s="10">
        <v>30</v>
      </c>
      <c r="J11" s="10">
        <v>4</v>
      </c>
      <c r="K11" s="10">
        <v>43</v>
      </c>
      <c r="L11" s="10">
        <v>10</v>
      </c>
      <c r="M11" s="10">
        <v>39</v>
      </c>
      <c r="N11" s="10">
        <v>5</v>
      </c>
      <c r="O11" s="10">
        <f t="shared" si="0"/>
        <v>29</v>
      </c>
      <c r="P11" s="9">
        <v>3</v>
      </c>
    </row>
    <row r="12" spans="1:16" s="12" customFormat="1" ht="9.75" customHeight="1">
      <c r="A12" s="8">
        <v>4</v>
      </c>
      <c r="B12" s="29" t="s">
        <v>145</v>
      </c>
      <c r="C12" s="10">
        <v>2</v>
      </c>
      <c r="D12" s="35" t="s">
        <v>270</v>
      </c>
      <c r="E12" s="38">
        <v>37755</v>
      </c>
      <c r="F12" s="10" t="s">
        <v>45</v>
      </c>
      <c r="G12" s="10">
        <v>24</v>
      </c>
      <c r="H12" s="10">
        <v>9</v>
      </c>
      <c r="I12" s="10">
        <v>28</v>
      </c>
      <c r="J12" s="10">
        <v>2</v>
      </c>
      <c r="K12" s="10">
        <v>33</v>
      </c>
      <c r="L12" s="10">
        <v>13</v>
      </c>
      <c r="M12" s="10">
        <v>44</v>
      </c>
      <c r="N12" s="10">
        <v>8</v>
      </c>
      <c r="O12" s="10">
        <f t="shared" si="0"/>
        <v>32</v>
      </c>
      <c r="P12" s="9">
        <v>4</v>
      </c>
    </row>
    <row r="13" spans="1:16" s="12" customFormat="1" ht="9.75" customHeight="1">
      <c r="A13" s="8">
        <v>5</v>
      </c>
      <c r="B13" s="29" t="s">
        <v>145</v>
      </c>
      <c r="C13" s="10">
        <v>2</v>
      </c>
      <c r="D13" s="35" t="s">
        <v>49</v>
      </c>
      <c r="E13" s="38">
        <v>37685</v>
      </c>
      <c r="F13" s="10" t="s">
        <v>45</v>
      </c>
      <c r="G13" s="10">
        <v>18</v>
      </c>
      <c r="H13" s="10">
        <v>18</v>
      </c>
      <c r="I13" s="10">
        <v>30</v>
      </c>
      <c r="J13" s="10">
        <v>3</v>
      </c>
      <c r="K13" s="10">
        <v>33</v>
      </c>
      <c r="L13" s="10">
        <v>14</v>
      </c>
      <c r="M13" s="10">
        <v>47</v>
      </c>
      <c r="N13" s="10">
        <v>13</v>
      </c>
      <c r="O13" s="10">
        <f t="shared" si="0"/>
        <v>48</v>
      </c>
      <c r="P13" s="9">
        <v>5</v>
      </c>
    </row>
    <row r="14" spans="1:16" s="12" customFormat="1" ht="9.75" customHeight="1">
      <c r="A14" s="8">
        <v>6</v>
      </c>
      <c r="B14" s="29" t="s">
        <v>145</v>
      </c>
      <c r="C14" s="10">
        <v>2</v>
      </c>
      <c r="D14" s="35" t="s">
        <v>46</v>
      </c>
      <c r="E14" s="38">
        <v>37743</v>
      </c>
      <c r="F14" s="10" t="s">
        <v>45</v>
      </c>
      <c r="G14" s="10">
        <v>25</v>
      </c>
      <c r="H14" s="10">
        <v>7</v>
      </c>
      <c r="I14" s="10">
        <v>32</v>
      </c>
      <c r="J14" s="10">
        <v>7</v>
      </c>
      <c r="K14" s="10">
        <v>21</v>
      </c>
      <c r="L14" s="10">
        <v>36</v>
      </c>
      <c r="M14" s="10">
        <v>36</v>
      </c>
      <c r="N14" s="10">
        <v>3</v>
      </c>
      <c r="O14" s="10">
        <f t="shared" si="0"/>
        <v>53</v>
      </c>
      <c r="P14" s="9">
        <v>6</v>
      </c>
    </row>
    <row r="15" spans="1:16" s="12" customFormat="1" ht="9.75" customHeight="1">
      <c r="A15" s="8">
        <v>7</v>
      </c>
      <c r="B15" s="29" t="s">
        <v>182</v>
      </c>
      <c r="C15" s="10">
        <v>2</v>
      </c>
      <c r="D15" s="10" t="s">
        <v>88</v>
      </c>
      <c r="E15" s="11">
        <v>36826</v>
      </c>
      <c r="F15" s="10" t="s">
        <v>45</v>
      </c>
      <c r="G15" s="10">
        <v>23</v>
      </c>
      <c r="H15" s="10">
        <v>12</v>
      </c>
      <c r="I15" s="10">
        <v>34</v>
      </c>
      <c r="J15" s="10">
        <v>11</v>
      </c>
      <c r="K15" s="10">
        <v>23</v>
      </c>
      <c r="L15" s="10">
        <v>31</v>
      </c>
      <c r="M15" s="10">
        <v>39</v>
      </c>
      <c r="N15" s="10">
        <v>6</v>
      </c>
      <c r="O15" s="10">
        <f t="shared" si="0"/>
        <v>60</v>
      </c>
      <c r="P15" s="9">
        <v>7</v>
      </c>
    </row>
    <row r="16" spans="1:16" s="12" customFormat="1" ht="9.75" customHeight="1">
      <c r="A16" s="8">
        <v>8</v>
      </c>
      <c r="B16" s="29" t="s">
        <v>211</v>
      </c>
      <c r="C16" s="10">
        <v>2</v>
      </c>
      <c r="D16" s="10" t="s">
        <v>260</v>
      </c>
      <c r="E16" s="11">
        <v>36906</v>
      </c>
      <c r="F16" s="10" t="s">
        <v>45</v>
      </c>
      <c r="G16" s="10">
        <v>16</v>
      </c>
      <c r="H16" s="10">
        <v>23</v>
      </c>
      <c r="I16" s="10">
        <v>31</v>
      </c>
      <c r="J16" s="10">
        <v>6</v>
      </c>
      <c r="K16" s="10">
        <v>44</v>
      </c>
      <c r="L16" s="10">
        <v>9</v>
      </c>
      <c r="M16" s="10">
        <v>66</v>
      </c>
      <c r="N16" s="10">
        <v>33</v>
      </c>
      <c r="O16" s="10">
        <f t="shared" si="0"/>
        <v>71</v>
      </c>
      <c r="P16" s="9">
        <v>8</v>
      </c>
    </row>
    <row r="17" spans="1:16" s="12" customFormat="1" ht="9.75" customHeight="1">
      <c r="A17" s="8">
        <v>9</v>
      </c>
      <c r="B17" s="29" t="s">
        <v>182</v>
      </c>
      <c r="C17" s="10">
        <v>2</v>
      </c>
      <c r="D17" s="10" t="s">
        <v>89</v>
      </c>
      <c r="E17" s="11">
        <v>36815</v>
      </c>
      <c r="F17" s="10" t="s">
        <v>45</v>
      </c>
      <c r="G17" s="10">
        <v>31</v>
      </c>
      <c r="H17" s="10">
        <v>4</v>
      </c>
      <c r="I17" s="10">
        <v>38</v>
      </c>
      <c r="J17" s="10">
        <v>14</v>
      </c>
      <c r="K17" s="10">
        <v>25</v>
      </c>
      <c r="L17" s="10">
        <v>27</v>
      </c>
      <c r="M17" s="10">
        <v>57</v>
      </c>
      <c r="N17" s="10">
        <v>26</v>
      </c>
      <c r="O17" s="10">
        <f t="shared" si="0"/>
        <v>71</v>
      </c>
      <c r="P17" s="9">
        <v>9</v>
      </c>
    </row>
    <row r="18" spans="1:16" s="12" customFormat="1" ht="9.75" customHeight="1">
      <c r="A18" s="8">
        <v>10</v>
      </c>
      <c r="B18" s="29" t="s">
        <v>113</v>
      </c>
      <c r="C18" s="10">
        <v>2</v>
      </c>
      <c r="D18" s="10" t="s">
        <v>255</v>
      </c>
      <c r="E18" s="11">
        <v>37476</v>
      </c>
      <c r="F18" s="10" t="s">
        <v>45</v>
      </c>
      <c r="G18" s="10">
        <v>20</v>
      </c>
      <c r="H18" s="10">
        <v>16</v>
      </c>
      <c r="I18" s="10">
        <v>39</v>
      </c>
      <c r="J18" s="10">
        <v>15</v>
      </c>
      <c r="K18" s="10">
        <v>26</v>
      </c>
      <c r="L18" s="10">
        <v>22</v>
      </c>
      <c r="M18" s="10">
        <v>52</v>
      </c>
      <c r="N18" s="10">
        <v>20</v>
      </c>
      <c r="O18" s="10">
        <f t="shared" si="0"/>
        <v>73</v>
      </c>
      <c r="P18" s="9">
        <v>10</v>
      </c>
    </row>
    <row r="19" spans="1:16" s="12" customFormat="1" ht="9.75" customHeight="1">
      <c r="A19" s="8">
        <v>11</v>
      </c>
      <c r="B19" s="29" t="s">
        <v>182</v>
      </c>
      <c r="C19" s="10">
        <v>2</v>
      </c>
      <c r="D19" s="10" t="s">
        <v>245</v>
      </c>
      <c r="E19" s="11">
        <v>36741</v>
      </c>
      <c r="F19" s="10" t="s">
        <v>45</v>
      </c>
      <c r="G19" s="10">
        <v>32</v>
      </c>
      <c r="H19" s="10">
        <v>3</v>
      </c>
      <c r="I19" s="10">
        <v>34</v>
      </c>
      <c r="J19" s="10">
        <v>12</v>
      </c>
      <c r="K19" s="10">
        <v>27</v>
      </c>
      <c r="L19" s="10">
        <v>21</v>
      </c>
      <c r="M19" s="10">
        <v>70</v>
      </c>
      <c r="N19" s="10">
        <v>38</v>
      </c>
      <c r="O19" s="10">
        <f t="shared" si="0"/>
        <v>74</v>
      </c>
      <c r="P19" s="9">
        <v>11</v>
      </c>
    </row>
    <row r="20" spans="1:16" s="12" customFormat="1" ht="9.75" customHeight="1">
      <c r="A20" s="8">
        <v>12</v>
      </c>
      <c r="B20" s="29" t="s">
        <v>211</v>
      </c>
      <c r="C20" s="10">
        <v>2</v>
      </c>
      <c r="D20" s="10" t="s">
        <v>262</v>
      </c>
      <c r="E20" s="11">
        <v>37020</v>
      </c>
      <c r="F20" s="10" t="s">
        <v>45</v>
      </c>
      <c r="G20" s="10">
        <v>19</v>
      </c>
      <c r="H20" s="10">
        <v>17</v>
      </c>
      <c r="I20" s="10">
        <v>49</v>
      </c>
      <c r="J20" s="10">
        <v>25</v>
      </c>
      <c r="K20" s="10">
        <v>28</v>
      </c>
      <c r="L20" s="10">
        <v>18</v>
      </c>
      <c r="M20" s="10">
        <v>49</v>
      </c>
      <c r="N20" s="10">
        <v>16</v>
      </c>
      <c r="O20" s="10">
        <f t="shared" si="0"/>
        <v>76</v>
      </c>
      <c r="P20" s="9">
        <v>12</v>
      </c>
    </row>
    <row r="21" spans="1:16" s="12" customFormat="1" ht="9.75" customHeight="1">
      <c r="A21" s="8">
        <v>13</v>
      </c>
      <c r="B21" s="29" t="s">
        <v>233</v>
      </c>
      <c r="C21" s="10">
        <v>2</v>
      </c>
      <c r="D21" s="10" t="s">
        <v>234</v>
      </c>
      <c r="E21" s="11">
        <v>37114</v>
      </c>
      <c r="F21" s="10" t="s">
        <v>45</v>
      </c>
      <c r="G21" s="10">
        <v>21</v>
      </c>
      <c r="H21" s="10">
        <v>13</v>
      </c>
      <c r="I21" s="10">
        <v>53</v>
      </c>
      <c r="J21" s="10">
        <v>30</v>
      </c>
      <c r="K21" s="10">
        <v>50</v>
      </c>
      <c r="L21" s="10">
        <v>6</v>
      </c>
      <c r="M21" s="10">
        <v>58</v>
      </c>
      <c r="N21" s="10">
        <v>28</v>
      </c>
      <c r="O21" s="10">
        <f t="shared" si="0"/>
        <v>77</v>
      </c>
      <c r="P21" s="9">
        <v>13</v>
      </c>
    </row>
    <row r="22" spans="1:16" s="12" customFormat="1" ht="9.75" customHeight="1">
      <c r="A22" s="8">
        <v>14</v>
      </c>
      <c r="B22" s="29" t="s">
        <v>182</v>
      </c>
      <c r="C22" s="10">
        <v>2</v>
      </c>
      <c r="D22" s="10" t="s">
        <v>83</v>
      </c>
      <c r="E22" s="11">
        <v>36959</v>
      </c>
      <c r="F22" s="10" t="s">
        <v>45</v>
      </c>
      <c r="G22" s="10">
        <v>36</v>
      </c>
      <c r="H22" s="10">
        <v>2</v>
      </c>
      <c r="I22" s="10">
        <v>32</v>
      </c>
      <c r="J22" s="10">
        <v>9</v>
      </c>
      <c r="K22" s="10">
        <v>26</v>
      </c>
      <c r="L22" s="10">
        <v>24</v>
      </c>
      <c r="M22" s="10">
        <v>81</v>
      </c>
      <c r="N22" s="10">
        <v>44</v>
      </c>
      <c r="O22" s="10">
        <f t="shared" si="0"/>
        <v>79</v>
      </c>
      <c r="P22" s="9">
        <v>14</v>
      </c>
    </row>
    <row r="23" spans="1:16" s="12" customFormat="1" ht="9.75" customHeight="1">
      <c r="A23" s="8">
        <v>15</v>
      </c>
      <c r="B23" s="29" t="s">
        <v>211</v>
      </c>
      <c r="C23" s="10">
        <v>2</v>
      </c>
      <c r="D23" s="10" t="s">
        <v>90</v>
      </c>
      <c r="E23" s="11">
        <v>37131</v>
      </c>
      <c r="F23" s="10" t="s">
        <v>45</v>
      </c>
      <c r="G23" s="10">
        <v>15</v>
      </c>
      <c r="H23" s="10">
        <v>26</v>
      </c>
      <c r="I23" s="10">
        <v>39</v>
      </c>
      <c r="J23" s="10">
        <v>16</v>
      </c>
      <c r="K23" s="10">
        <v>45</v>
      </c>
      <c r="L23" s="10">
        <v>8</v>
      </c>
      <c r="M23" s="10">
        <v>62</v>
      </c>
      <c r="N23" s="10">
        <v>30</v>
      </c>
      <c r="O23" s="10">
        <f t="shared" si="0"/>
        <v>80</v>
      </c>
      <c r="P23" s="9">
        <v>15</v>
      </c>
    </row>
    <row r="24" spans="1:16" s="12" customFormat="1" ht="9.75" customHeight="1">
      <c r="A24" s="8">
        <v>16</v>
      </c>
      <c r="B24" s="29" t="s">
        <v>211</v>
      </c>
      <c r="C24" s="10">
        <v>2</v>
      </c>
      <c r="D24" s="10" t="s">
        <v>288</v>
      </c>
      <c r="E24" s="11">
        <v>37275</v>
      </c>
      <c r="F24" s="10" t="s">
        <v>60</v>
      </c>
      <c r="G24" s="10">
        <v>7</v>
      </c>
      <c r="H24" s="10">
        <v>45</v>
      </c>
      <c r="I24" s="10">
        <v>36</v>
      </c>
      <c r="J24" s="10">
        <v>13</v>
      </c>
      <c r="K24" s="10">
        <v>52</v>
      </c>
      <c r="L24" s="10">
        <v>4</v>
      </c>
      <c r="M24" s="10">
        <v>53</v>
      </c>
      <c r="N24" s="10">
        <v>22</v>
      </c>
      <c r="O24" s="10">
        <f t="shared" si="0"/>
        <v>84</v>
      </c>
      <c r="P24" s="9">
        <v>16</v>
      </c>
    </row>
    <row r="25" spans="1:16" s="12" customFormat="1" ht="9.75" customHeight="1">
      <c r="A25" s="8">
        <v>17</v>
      </c>
      <c r="B25" s="29" t="s">
        <v>145</v>
      </c>
      <c r="C25" s="10">
        <v>2</v>
      </c>
      <c r="D25" s="35" t="s">
        <v>271</v>
      </c>
      <c r="E25" s="38">
        <v>37677</v>
      </c>
      <c r="F25" s="10" t="s">
        <v>45</v>
      </c>
      <c r="G25" s="10">
        <v>26</v>
      </c>
      <c r="H25" s="10">
        <v>5</v>
      </c>
      <c r="I25" s="10">
        <v>41</v>
      </c>
      <c r="J25" s="10">
        <v>19</v>
      </c>
      <c r="K25" s="10">
        <v>8</v>
      </c>
      <c r="L25" s="10">
        <v>52</v>
      </c>
      <c r="M25" s="10">
        <v>44</v>
      </c>
      <c r="N25" s="10">
        <v>9</v>
      </c>
      <c r="O25" s="10">
        <f t="shared" si="0"/>
        <v>85</v>
      </c>
      <c r="P25" s="9">
        <v>17</v>
      </c>
    </row>
    <row r="26" spans="1:16" s="12" customFormat="1" ht="9.75" customHeight="1">
      <c r="A26" s="8">
        <v>18</v>
      </c>
      <c r="B26" s="29" t="s">
        <v>211</v>
      </c>
      <c r="C26" s="10">
        <v>2</v>
      </c>
      <c r="D26" s="10" t="s">
        <v>261</v>
      </c>
      <c r="E26" s="11">
        <v>37124</v>
      </c>
      <c r="F26" s="10" t="s">
        <v>45</v>
      </c>
      <c r="G26" s="10">
        <v>4</v>
      </c>
      <c r="H26" s="10">
        <v>53</v>
      </c>
      <c r="I26" s="10">
        <v>41</v>
      </c>
      <c r="J26" s="10">
        <v>20</v>
      </c>
      <c r="K26" s="10">
        <v>61</v>
      </c>
      <c r="L26" s="10">
        <v>2</v>
      </c>
      <c r="M26" s="10">
        <v>47</v>
      </c>
      <c r="N26" s="10">
        <v>14</v>
      </c>
      <c r="O26" s="10">
        <f t="shared" si="0"/>
        <v>89</v>
      </c>
      <c r="P26" s="9">
        <v>18</v>
      </c>
    </row>
    <row r="27" spans="1:16" s="12" customFormat="1" ht="9.75" customHeight="1">
      <c r="A27" s="8">
        <v>19</v>
      </c>
      <c r="B27" s="29" t="s">
        <v>211</v>
      </c>
      <c r="C27" s="10">
        <v>2</v>
      </c>
      <c r="D27" s="10" t="s">
        <v>259</v>
      </c>
      <c r="E27" s="11">
        <v>37047</v>
      </c>
      <c r="F27" s="10" t="s">
        <v>45</v>
      </c>
      <c r="G27" s="10">
        <v>15</v>
      </c>
      <c r="H27" s="10">
        <v>27</v>
      </c>
      <c r="I27" s="10">
        <v>32</v>
      </c>
      <c r="J27" s="10">
        <v>8</v>
      </c>
      <c r="K27" s="10">
        <v>25</v>
      </c>
      <c r="L27" s="10">
        <v>25</v>
      </c>
      <c r="M27" s="10">
        <v>61</v>
      </c>
      <c r="N27" s="10">
        <v>29</v>
      </c>
      <c r="O27" s="10">
        <f t="shared" si="0"/>
        <v>89</v>
      </c>
      <c r="P27" s="9">
        <v>19</v>
      </c>
    </row>
    <row r="28" spans="1:16" s="12" customFormat="1" ht="9.75" customHeight="1">
      <c r="A28" s="8">
        <v>20</v>
      </c>
      <c r="B28" s="29" t="s">
        <v>119</v>
      </c>
      <c r="C28" s="10">
        <v>2</v>
      </c>
      <c r="D28" s="10" t="s">
        <v>12</v>
      </c>
      <c r="E28" s="11">
        <v>36883</v>
      </c>
      <c r="F28" s="10" t="s">
        <v>45</v>
      </c>
      <c r="G28" s="10">
        <v>8</v>
      </c>
      <c r="H28" s="10">
        <v>43</v>
      </c>
      <c r="I28" s="10">
        <v>44</v>
      </c>
      <c r="J28" s="10">
        <v>23</v>
      </c>
      <c r="K28" s="10">
        <v>30</v>
      </c>
      <c r="L28" s="10">
        <v>16</v>
      </c>
      <c r="M28" s="10">
        <v>40</v>
      </c>
      <c r="N28" s="10">
        <v>7</v>
      </c>
      <c r="O28" s="10">
        <f t="shared" si="0"/>
        <v>89</v>
      </c>
      <c r="P28" s="9">
        <v>20</v>
      </c>
    </row>
    <row r="29" spans="1:16" s="12" customFormat="1" ht="9.75" customHeight="1">
      <c r="A29" s="8">
        <v>21</v>
      </c>
      <c r="B29" s="29" t="s">
        <v>211</v>
      </c>
      <c r="C29" s="10">
        <v>2</v>
      </c>
      <c r="D29" s="10" t="s">
        <v>10</v>
      </c>
      <c r="E29" s="11">
        <v>36899</v>
      </c>
      <c r="F29" s="10" t="s">
        <v>45</v>
      </c>
      <c r="G29" s="10">
        <v>13</v>
      </c>
      <c r="H29" s="10">
        <v>33</v>
      </c>
      <c r="I29" s="10">
        <v>32</v>
      </c>
      <c r="J29" s="10">
        <v>10</v>
      </c>
      <c r="K29" s="10">
        <v>22</v>
      </c>
      <c r="L29" s="10">
        <v>33</v>
      </c>
      <c r="M29" s="10">
        <v>48</v>
      </c>
      <c r="N29" s="10">
        <v>15</v>
      </c>
      <c r="O29" s="10">
        <f t="shared" si="0"/>
        <v>91</v>
      </c>
      <c r="P29" s="9">
        <v>21</v>
      </c>
    </row>
    <row r="30" spans="1:16" s="12" customFormat="1" ht="9.75" customHeight="1">
      <c r="A30" s="8">
        <v>22</v>
      </c>
      <c r="B30" s="29" t="s">
        <v>106</v>
      </c>
      <c r="C30" s="10">
        <v>2</v>
      </c>
      <c r="D30" s="10" t="s">
        <v>253</v>
      </c>
      <c r="E30" s="11">
        <v>36933</v>
      </c>
      <c r="F30" s="10" t="s">
        <v>45</v>
      </c>
      <c r="G30" s="10">
        <v>14</v>
      </c>
      <c r="H30" s="10">
        <v>29</v>
      </c>
      <c r="I30" s="10">
        <v>60</v>
      </c>
      <c r="J30" s="10">
        <v>33</v>
      </c>
      <c r="K30" s="10">
        <v>37</v>
      </c>
      <c r="L30" s="10">
        <v>12</v>
      </c>
      <c r="M30" s="10">
        <v>50</v>
      </c>
      <c r="N30" s="10">
        <v>18</v>
      </c>
      <c r="O30" s="10">
        <f t="shared" si="0"/>
        <v>92</v>
      </c>
      <c r="P30" s="9">
        <v>22</v>
      </c>
    </row>
    <row r="31" spans="1:16" s="12" customFormat="1" ht="9.75" customHeight="1">
      <c r="A31" s="8">
        <v>23</v>
      </c>
      <c r="B31" s="29" t="s">
        <v>106</v>
      </c>
      <c r="C31" s="10">
        <v>2</v>
      </c>
      <c r="D31" s="10" t="s">
        <v>251</v>
      </c>
      <c r="E31" s="11">
        <v>36830</v>
      </c>
      <c r="F31" s="10" t="s">
        <v>45</v>
      </c>
      <c r="G31" s="10">
        <v>38</v>
      </c>
      <c r="H31" s="10">
        <v>1</v>
      </c>
      <c r="I31" s="10">
        <v>49</v>
      </c>
      <c r="J31" s="10">
        <v>26</v>
      </c>
      <c r="K31" s="10">
        <v>20</v>
      </c>
      <c r="L31" s="10">
        <v>42</v>
      </c>
      <c r="M31" s="10">
        <v>56</v>
      </c>
      <c r="N31" s="10">
        <v>25</v>
      </c>
      <c r="O31" s="10">
        <f t="shared" si="0"/>
        <v>94</v>
      </c>
      <c r="P31" s="9">
        <v>23</v>
      </c>
    </row>
    <row r="32" spans="1:16" s="12" customFormat="1" ht="9.75" customHeight="1">
      <c r="A32" s="8">
        <v>24</v>
      </c>
      <c r="B32" s="29" t="s">
        <v>119</v>
      </c>
      <c r="C32" s="10">
        <v>2</v>
      </c>
      <c r="D32" s="10" t="s">
        <v>13</v>
      </c>
      <c r="E32" s="11">
        <v>36941</v>
      </c>
      <c r="F32" s="10" t="s">
        <v>45</v>
      </c>
      <c r="G32" s="10">
        <v>25</v>
      </c>
      <c r="H32" s="10">
        <v>8</v>
      </c>
      <c r="I32" s="10">
        <v>52</v>
      </c>
      <c r="J32" s="10">
        <v>28</v>
      </c>
      <c r="K32" s="10">
        <v>22</v>
      </c>
      <c r="L32" s="10">
        <v>32</v>
      </c>
      <c r="M32" s="10">
        <v>64</v>
      </c>
      <c r="N32" s="10">
        <v>32</v>
      </c>
      <c r="O32" s="10">
        <f t="shared" si="0"/>
        <v>100</v>
      </c>
      <c r="P32" s="9">
        <v>24</v>
      </c>
    </row>
    <row r="33" spans="1:16" s="12" customFormat="1" ht="9.75" customHeight="1">
      <c r="A33" s="8">
        <v>25</v>
      </c>
      <c r="B33" s="29" t="s">
        <v>237</v>
      </c>
      <c r="C33" s="10">
        <v>2</v>
      </c>
      <c r="D33" s="10" t="s">
        <v>18</v>
      </c>
      <c r="E33" s="11">
        <v>37572</v>
      </c>
      <c r="F33" s="10" t="s">
        <v>45</v>
      </c>
      <c r="G33" s="10">
        <v>14</v>
      </c>
      <c r="H33" s="10">
        <v>28</v>
      </c>
      <c r="I33" s="10">
        <v>52</v>
      </c>
      <c r="J33" s="10">
        <v>27</v>
      </c>
      <c r="K33" s="10">
        <v>24</v>
      </c>
      <c r="L33" s="10">
        <v>29</v>
      </c>
      <c r="M33" s="10">
        <v>52</v>
      </c>
      <c r="N33" s="10">
        <v>19</v>
      </c>
      <c r="O33" s="10">
        <f t="shared" si="0"/>
        <v>103</v>
      </c>
      <c r="P33" s="9">
        <v>25</v>
      </c>
    </row>
    <row r="34" spans="1:16" s="12" customFormat="1" ht="9.75" customHeight="1">
      <c r="A34" s="8">
        <v>26</v>
      </c>
      <c r="B34" s="29" t="s">
        <v>106</v>
      </c>
      <c r="C34" s="10">
        <v>2</v>
      </c>
      <c r="D34" s="10" t="s">
        <v>248</v>
      </c>
      <c r="E34" s="11">
        <v>36805</v>
      </c>
      <c r="F34" s="10" t="s">
        <v>45</v>
      </c>
      <c r="G34" s="10">
        <v>16</v>
      </c>
      <c r="H34" s="10">
        <v>24</v>
      </c>
      <c r="I34" s="10">
        <v>60</v>
      </c>
      <c r="J34" s="10">
        <v>34</v>
      </c>
      <c r="K34" s="10">
        <v>22</v>
      </c>
      <c r="L34" s="10">
        <v>34</v>
      </c>
      <c r="M34" s="10">
        <v>44</v>
      </c>
      <c r="N34" s="10">
        <v>11</v>
      </c>
      <c r="O34" s="10">
        <f t="shared" si="0"/>
        <v>103</v>
      </c>
      <c r="P34" s="9">
        <v>26</v>
      </c>
    </row>
    <row r="35" spans="1:16" s="12" customFormat="1" ht="9.75" customHeight="1">
      <c r="A35" s="8">
        <v>27</v>
      </c>
      <c r="B35" s="29" t="s">
        <v>233</v>
      </c>
      <c r="C35" s="10">
        <v>2</v>
      </c>
      <c r="D35" s="10" t="s">
        <v>15</v>
      </c>
      <c r="E35" s="11">
        <v>37014</v>
      </c>
      <c r="F35" s="10" t="s">
        <v>45</v>
      </c>
      <c r="G35" s="10">
        <v>26</v>
      </c>
      <c r="H35" s="10">
        <v>6</v>
      </c>
      <c r="I35" s="10">
        <v>47</v>
      </c>
      <c r="J35" s="10">
        <v>24</v>
      </c>
      <c r="K35" s="10">
        <v>0</v>
      </c>
      <c r="L35" s="10" t="s">
        <v>299</v>
      </c>
      <c r="M35" s="10">
        <v>49</v>
      </c>
      <c r="N35" s="10">
        <v>17</v>
      </c>
      <c r="O35" s="10">
        <f>N35+59.5+J35+H35</f>
        <v>106.5</v>
      </c>
      <c r="P35" s="9">
        <v>27</v>
      </c>
    </row>
    <row r="36" spans="1:16" s="12" customFormat="1" ht="9.75" customHeight="1">
      <c r="A36" s="8">
        <v>28</v>
      </c>
      <c r="B36" s="29" t="s">
        <v>233</v>
      </c>
      <c r="C36" s="10">
        <v>2</v>
      </c>
      <c r="D36" s="10" t="s">
        <v>235</v>
      </c>
      <c r="E36" s="11">
        <v>36975</v>
      </c>
      <c r="F36" s="10" t="s">
        <v>45</v>
      </c>
      <c r="G36" s="10">
        <v>12</v>
      </c>
      <c r="H36" s="10">
        <v>35</v>
      </c>
      <c r="I36" s="10">
        <v>40</v>
      </c>
      <c r="J36" s="10">
        <v>18</v>
      </c>
      <c r="K36" s="10">
        <v>25</v>
      </c>
      <c r="L36" s="10">
        <v>26</v>
      </c>
      <c r="M36" s="10">
        <v>67</v>
      </c>
      <c r="N36" s="10">
        <v>34</v>
      </c>
      <c r="O36" s="10">
        <f t="shared" ref="O36:O41" si="1">N36+L36+J36+H36</f>
        <v>113</v>
      </c>
      <c r="P36" s="9">
        <v>28</v>
      </c>
    </row>
    <row r="37" spans="1:16" s="12" customFormat="1" ht="9.75" customHeight="1">
      <c r="A37" s="8">
        <v>29</v>
      </c>
      <c r="B37" s="29" t="s">
        <v>233</v>
      </c>
      <c r="C37" s="10">
        <v>2</v>
      </c>
      <c r="D37" s="10" t="s">
        <v>236</v>
      </c>
      <c r="E37" s="11">
        <v>37205</v>
      </c>
      <c r="F37" s="10" t="s">
        <v>45</v>
      </c>
      <c r="G37" s="10">
        <v>18</v>
      </c>
      <c r="H37" s="10">
        <v>19</v>
      </c>
      <c r="I37" s="10">
        <v>58</v>
      </c>
      <c r="J37" s="10">
        <v>32</v>
      </c>
      <c r="K37" s="10">
        <v>26</v>
      </c>
      <c r="L37" s="10">
        <v>23</v>
      </c>
      <c r="M37" s="10">
        <v>80</v>
      </c>
      <c r="N37" s="10">
        <v>43</v>
      </c>
      <c r="O37" s="10">
        <f t="shared" si="1"/>
        <v>117</v>
      </c>
      <c r="P37" s="9">
        <v>29</v>
      </c>
    </row>
    <row r="38" spans="1:16" s="12" customFormat="1" ht="9.75" customHeight="1">
      <c r="A38" s="8">
        <v>30</v>
      </c>
      <c r="B38" s="29" t="s">
        <v>233</v>
      </c>
      <c r="C38" s="10">
        <v>2</v>
      </c>
      <c r="D38" s="10" t="s">
        <v>16</v>
      </c>
      <c r="E38" s="11">
        <v>36874</v>
      </c>
      <c r="F38" s="10" t="s">
        <v>45</v>
      </c>
      <c r="G38" s="10">
        <v>21</v>
      </c>
      <c r="H38" s="10">
        <v>14</v>
      </c>
      <c r="I38" s="10">
        <v>43</v>
      </c>
      <c r="J38" s="10">
        <v>22</v>
      </c>
      <c r="K38" s="10">
        <v>19</v>
      </c>
      <c r="L38" s="10">
        <v>44</v>
      </c>
      <c r="M38" s="10">
        <v>69</v>
      </c>
      <c r="N38" s="10">
        <v>37</v>
      </c>
      <c r="O38" s="10">
        <f t="shared" si="1"/>
        <v>117</v>
      </c>
      <c r="P38" s="9">
        <v>30</v>
      </c>
    </row>
    <row r="39" spans="1:16" s="12" customFormat="1" ht="9.75" customHeight="1">
      <c r="A39" s="8">
        <v>31</v>
      </c>
      <c r="B39" s="29" t="s">
        <v>246</v>
      </c>
      <c r="C39" s="10">
        <v>2</v>
      </c>
      <c r="D39" s="10" t="s">
        <v>54</v>
      </c>
      <c r="E39" s="11">
        <v>37624</v>
      </c>
      <c r="F39" s="10" t="s">
        <v>45</v>
      </c>
      <c r="G39" s="10">
        <v>4</v>
      </c>
      <c r="H39" s="10">
        <v>51</v>
      </c>
      <c r="I39" s="10">
        <v>71</v>
      </c>
      <c r="J39" s="10">
        <v>40</v>
      </c>
      <c r="K39" s="10">
        <v>29</v>
      </c>
      <c r="L39" s="10">
        <v>17</v>
      </c>
      <c r="M39" s="10">
        <v>44</v>
      </c>
      <c r="N39" s="10">
        <v>10</v>
      </c>
      <c r="O39" s="10">
        <f t="shared" si="1"/>
        <v>118</v>
      </c>
      <c r="P39" s="9">
        <v>31</v>
      </c>
    </row>
    <row r="40" spans="1:16" s="12" customFormat="1" ht="9.75" customHeight="1">
      <c r="A40" s="8">
        <v>32</v>
      </c>
      <c r="B40" s="29" t="s">
        <v>113</v>
      </c>
      <c r="C40" s="10">
        <v>2</v>
      </c>
      <c r="D40" s="10" t="s">
        <v>57</v>
      </c>
      <c r="E40" s="11">
        <v>37466</v>
      </c>
      <c r="F40" s="10" t="s">
        <v>45</v>
      </c>
      <c r="G40" s="10">
        <v>6</v>
      </c>
      <c r="H40" s="10">
        <v>48</v>
      </c>
      <c r="I40" s="10">
        <v>42</v>
      </c>
      <c r="J40" s="10">
        <v>21</v>
      </c>
      <c r="K40" s="10">
        <v>21</v>
      </c>
      <c r="L40" s="10">
        <v>38</v>
      </c>
      <c r="M40" s="10">
        <v>52</v>
      </c>
      <c r="N40" s="10">
        <v>21</v>
      </c>
      <c r="O40" s="10">
        <f t="shared" si="1"/>
        <v>128</v>
      </c>
      <c r="P40" s="9">
        <v>32</v>
      </c>
    </row>
    <row r="41" spans="1:16" s="12" customFormat="1" ht="9.75" customHeight="1">
      <c r="A41" s="8">
        <v>33</v>
      </c>
      <c r="B41" s="29" t="s">
        <v>106</v>
      </c>
      <c r="C41" s="10">
        <v>2</v>
      </c>
      <c r="D41" s="10" t="s">
        <v>252</v>
      </c>
      <c r="E41" s="11">
        <v>36891</v>
      </c>
      <c r="F41" s="10" t="s">
        <v>45</v>
      </c>
      <c r="G41" s="10">
        <v>14</v>
      </c>
      <c r="H41" s="10">
        <v>30</v>
      </c>
      <c r="I41" s="10">
        <v>94</v>
      </c>
      <c r="J41" s="10">
        <v>48</v>
      </c>
      <c r="K41" s="10">
        <v>46</v>
      </c>
      <c r="L41" s="10">
        <v>7</v>
      </c>
      <c r="M41" s="10">
        <v>96</v>
      </c>
      <c r="N41" s="10">
        <v>47</v>
      </c>
      <c r="O41" s="10">
        <f t="shared" si="1"/>
        <v>132</v>
      </c>
      <c r="P41" s="9">
        <v>33</v>
      </c>
    </row>
    <row r="42" spans="1:16" s="12" customFormat="1" ht="9.75" customHeight="1">
      <c r="A42" s="8">
        <v>34</v>
      </c>
      <c r="B42" s="29" t="s">
        <v>237</v>
      </c>
      <c r="C42" s="10">
        <v>2</v>
      </c>
      <c r="D42" s="10" t="s">
        <v>19</v>
      </c>
      <c r="E42" s="11">
        <v>37304</v>
      </c>
      <c r="F42" s="10" t="s">
        <v>45</v>
      </c>
      <c r="G42" s="10">
        <v>12</v>
      </c>
      <c r="H42" s="10">
        <v>34</v>
      </c>
      <c r="I42" s="10">
        <v>72</v>
      </c>
      <c r="J42" s="10">
        <v>42</v>
      </c>
      <c r="K42" s="10">
        <v>62</v>
      </c>
      <c r="L42" s="10">
        <v>1</v>
      </c>
      <c r="M42" s="10">
        <v>180</v>
      </c>
      <c r="N42" s="10" t="s">
        <v>308</v>
      </c>
      <c r="O42" s="10">
        <f>57.5+L42+J42+H42</f>
        <v>134.5</v>
      </c>
      <c r="P42" s="9">
        <v>34</v>
      </c>
    </row>
    <row r="43" spans="1:16" s="12" customFormat="1" ht="9.75" customHeight="1">
      <c r="A43" s="8">
        <v>35</v>
      </c>
      <c r="B43" s="29" t="s">
        <v>106</v>
      </c>
      <c r="C43" s="10">
        <v>2</v>
      </c>
      <c r="D43" s="10" t="s">
        <v>250</v>
      </c>
      <c r="E43" s="11">
        <v>37264</v>
      </c>
      <c r="F43" s="10" t="s">
        <v>45</v>
      </c>
      <c r="G43" s="10">
        <v>7</v>
      </c>
      <c r="H43" s="10">
        <v>46</v>
      </c>
      <c r="I43" s="10">
        <v>79</v>
      </c>
      <c r="J43" s="10">
        <v>46</v>
      </c>
      <c r="K43" s="10">
        <v>21</v>
      </c>
      <c r="L43" s="10">
        <v>40</v>
      </c>
      <c r="M43" s="10">
        <v>37</v>
      </c>
      <c r="N43" s="10">
        <v>4</v>
      </c>
      <c r="O43" s="10">
        <f>N43+L43+J43+H43</f>
        <v>136</v>
      </c>
      <c r="P43" s="9">
        <v>35</v>
      </c>
    </row>
    <row r="44" spans="1:16" s="12" customFormat="1" ht="9.75" customHeight="1">
      <c r="A44" s="8">
        <v>36</v>
      </c>
      <c r="B44" s="29" t="s">
        <v>246</v>
      </c>
      <c r="C44" s="10">
        <v>2</v>
      </c>
      <c r="D44" s="10" t="s">
        <v>55</v>
      </c>
      <c r="E44" s="11">
        <v>37674</v>
      </c>
      <c r="F44" s="10" t="s">
        <v>45</v>
      </c>
      <c r="G44" s="10">
        <v>4</v>
      </c>
      <c r="H44" s="10">
        <v>50</v>
      </c>
      <c r="I44" s="10">
        <v>95</v>
      </c>
      <c r="J44" s="10">
        <v>49</v>
      </c>
      <c r="K44" s="10">
        <v>30</v>
      </c>
      <c r="L44" s="10">
        <v>15</v>
      </c>
      <c r="M44" s="10">
        <v>55</v>
      </c>
      <c r="N44" s="10">
        <v>24</v>
      </c>
      <c r="O44" s="10">
        <f>N44+L44+J44+H44</f>
        <v>138</v>
      </c>
      <c r="P44" s="9">
        <v>36</v>
      </c>
    </row>
    <row r="45" spans="1:16" s="12" customFormat="1" ht="9.75" customHeight="1">
      <c r="A45" s="8">
        <v>37</v>
      </c>
      <c r="B45" s="29" t="s">
        <v>119</v>
      </c>
      <c r="C45" s="10">
        <v>2</v>
      </c>
      <c r="D45" s="10" t="s">
        <v>14</v>
      </c>
      <c r="E45" s="11">
        <v>36977</v>
      </c>
      <c r="F45" s="10" t="s">
        <v>45</v>
      </c>
      <c r="G45" s="10">
        <v>13</v>
      </c>
      <c r="H45" s="10">
        <v>32</v>
      </c>
      <c r="I45" s="10">
        <v>71</v>
      </c>
      <c r="J45" s="10">
        <v>41</v>
      </c>
      <c r="K45" s="10">
        <v>28</v>
      </c>
      <c r="L45" s="10">
        <v>19</v>
      </c>
      <c r="M45" s="10">
        <v>86</v>
      </c>
      <c r="N45" s="10">
        <v>46</v>
      </c>
      <c r="O45" s="10">
        <f>N45+L45+J45+H45</f>
        <v>138</v>
      </c>
      <c r="P45" s="9">
        <v>37</v>
      </c>
    </row>
    <row r="46" spans="1:16" s="12" customFormat="1" ht="9.75" customHeight="1">
      <c r="A46" s="8">
        <v>38</v>
      </c>
      <c r="B46" s="29" t="s">
        <v>106</v>
      </c>
      <c r="C46" s="10">
        <v>2</v>
      </c>
      <c r="D46" s="10" t="s">
        <v>249</v>
      </c>
      <c r="E46" s="11">
        <v>37140</v>
      </c>
      <c r="F46" s="10" t="s">
        <v>45</v>
      </c>
      <c r="G46" s="10">
        <v>10</v>
      </c>
      <c r="H46" s="10">
        <v>38</v>
      </c>
      <c r="I46" s="10">
        <v>55</v>
      </c>
      <c r="J46" s="10">
        <v>31</v>
      </c>
      <c r="K46" s="10">
        <v>0</v>
      </c>
      <c r="L46" s="10" t="s">
        <v>299</v>
      </c>
      <c r="M46" s="10">
        <v>45</v>
      </c>
      <c r="N46" s="10">
        <v>12</v>
      </c>
      <c r="O46" s="10">
        <f>N46+59.5+J46+H46</f>
        <v>140.5</v>
      </c>
      <c r="P46" s="9">
        <v>38</v>
      </c>
    </row>
    <row r="47" spans="1:16" s="12" customFormat="1" ht="9.75" customHeight="1">
      <c r="A47" s="8">
        <v>39</v>
      </c>
      <c r="B47" s="29" t="s">
        <v>106</v>
      </c>
      <c r="C47" s="10">
        <v>2</v>
      </c>
      <c r="D47" s="10" t="s">
        <v>254</v>
      </c>
      <c r="E47" s="11">
        <v>36604</v>
      </c>
      <c r="F47" s="10" t="s">
        <v>45</v>
      </c>
      <c r="G47" s="10">
        <v>21</v>
      </c>
      <c r="H47" s="10">
        <v>15</v>
      </c>
      <c r="I47" s="10">
        <v>67</v>
      </c>
      <c r="J47" s="10">
        <v>39</v>
      </c>
      <c r="K47" s="10">
        <v>0</v>
      </c>
      <c r="L47" s="10" t="s">
        <v>299</v>
      </c>
      <c r="M47" s="10">
        <v>57</v>
      </c>
      <c r="N47" s="10">
        <v>27</v>
      </c>
      <c r="O47" s="10">
        <f>N47+59.5+J47+H47</f>
        <v>140.5</v>
      </c>
      <c r="P47" s="9">
        <v>39</v>
      </c>
    </row>
    <row r="48" spans="1:16" s="12" customFormat="1" ht="9.75" customHeight="1">
      <c r="A48" s="8">
        <v>40</v>
      </c>
      <c r="B48" s="29" t="s">
        <v>239</v>
      </c>
      <c r="C48" s="10">
        <v>2</v>
      </c>
      <c r="D48" s="10" t="s">
        <v>243</v>
      </c>
      <c r="E48" s="11">
        <v>36797</v>
      </c>
      <c r="F48" s="10" t="s">
        <v>45</v>
      </c>
      <c r="G48" s="10">
        <v>10</v>
      </c>
      <c r="H48" s="10">
        <v>39</v>
      </c>
      <c r="I48" s="10">
        <v>66</v>
      </c>
      <c r="J48" s="10">
        <v>38</v>
      </c>
      <c r="K48" s="10">
        <v>27</v>
      </c>
      <c r="L48" s="10">
        <v>20</v>
      </c>
      <c r="M48" s="10">
        <v>131</v>
      </c>
      <c r="N48" s="10">
        <v>51</v>
      </c>
      <c r="O48" s="10">
        <f>N48+L48+J48+H48</f>
        <v>148</v>
      </c>
      <c r="P48" s="9">
        <v>40</v>
      </c>
    </row>
    <row r="49" spans="1:16" s="12" customFormat="1" ht="9.75" customHeight="1">
      <c r="A49" s="8">
        <v>41</v>
      </c>
      <c r="B49" s="29" t="s">
        <v>239</v>
      </c>
      <c r="C49" s="10">
        <v>2</v>
      </c>
      <c r="D49" s="10" t="s">
        <v>242</v>
      </c>
      <c r="E49" s="11">
        <v>36662</v>
      </c>
      <c r="F49" s="10" t="s">
        <v>45</v>
      </c>
      <c r="G49" s="10">
        <v>7</v>
      </c>
      <c r="H49" s="10">
        <v>47</v>
      </c>
      <c r="I49" s="10">
        <v>65</v>
      </c>
      <c r="J49" s="10">
        <v>37</v>
      </c>
      <c r="K49" s="10">
        <v>25</v>
      </c>
      <c r="L49" s="10">
        <v>28</v>
      </c>
      <c r="M49" s="10">
        <v>68</v>
      </c>
      <c r="N49" s="10">
        <v>36</v>
      </c>
      <c r="O49" s="10">
        <f>N49+L49+J49+H49</f>
        <v>148</v>
      </c>
      <c r="P49" s="9">
        <v>41</v>
      </c>
    </row>
    <row r="50" spans="1:16" s="12" customFormat="1" ht="9.75" customHeight="1">
      <c r="A50" s="8">
        <v>42</v>
      </c>
      <c r="B50" s="29" t="s">
        <v>113</v>
      </c>
      <c r="C50" s="10">
        <v>2</v>
      </c>
      <c r="D50" s="10" t="s">
        <v>257</v>
      </c>
      <c r="E50" s="11">
        <v>37292</v>
      </c>
      <c r="F50" s="10" t="s">
        <v>45</v>
      </c>
      <c r="G50" s="10">
        <v>0</v>
      </c>
      <c r="H50" s="10">
        <v>61</v>
      </c>
      <c r="I50" s="10">
        <v>40</v>
      </c>
      <c r="J50" s="10">
        <v>17</v>
      </c>
      <c r="K50" s="10">
        <v>19</v>
      </c>
      <c r="L50" s="10">
        <v>43</v>
      </c>
      <c r="M50" s="10">
        <v>64</v>
      </c>
      <c r="N50" s="10">
        <v>31</v>
      </c>
      <c r="O50" s="10">
        <f>N50+L50+J50+H50</f>
        <v>152</v>
      </c>
      <c r="P50" s="9">
        <v>42</v>
      </c>
    </row>
    <row r="51" spans="1:16" s="12" customFormat="1" ht="9.75" customHeight="1">
      <c r="A51" s="8">
        <v>43</v>
      </c>
      <c r="B51" s="29" t="s">
        <v>239</v>
      </c>
      <c r="C51" s="10">
        <v>2</v>
      </c>
      <c r="D51" s="10" t="s">
        <v>240</v>
      </c>
      <c r="E51" s="11">
        <v>37126</v>
      </c>
      <c r="F51" s="10" t="s">
        <v>45</v>
      </c>
      <c r="G51" s="10">
        <v>18</v>
      </c>
      <c r="H51" s="10">
        <v>20</v>
      </c>
      <c r="I51" s="10">
        <v>78</v>
      </c>
      <c r="J51" s="10">
        <v>45</v>
      </c>
      <c r="K51" s="10">
        <v>14</v>
      </c>
      <c r="L51" s="10">
        <v>48</v>
      </c>
      <c r="M51" s="10">
        <v>76</v>
      </c>
      <c r="N51" s="10">
        <v>41</v>
      </c>
      <c r="O51" s="10">
        <f>N51+L51+J51+H51</f>
        <v>154</v>
      </c>
      <c r="P51" s="9">
        <v>43</v>
      </c>
    </row>
    <row r="52" spans="1:16" s="12" customFormat="1" ht="9.75" customHeight="1">
      <c r="A52" s="8">
        <v>44</v>
      </c>
      <c r="B52" s="29" t="s">
        <v>239</v>
      </c>
      <c r="C52" s="10">
        <v>2</v>
      </c>
      <c r="D52" s="10" t="s">
        <v>241</v>
      </c>
      <c r="E52" s="11">
        <v>36703</v>
      </c>
      <c r="F52" s="10" t="s">
        <v>45</v>
      </c>
      <c r="G52" s="10">
        <v>9</v>
      </c>
      <c r="H52" s="10">
        <v>40</v>
      </c>
      <c r="I52" s="10">
        <v>75</v>
      </c>
      <c r="J52" s="10">
        <v>44</v>
      </c>
      <c r="K52" s="10">
        <v>22</v>
      </c>
      <c r="L52" s="10">
        <v>35</v>
      </c>
      <c r="M52" s="10">
        <v>73</v>
      </c>
      <c r="N52" s="10">
        <v>40</v>
      </c>
      <c r="O52" s="10">
        <f>N52+L52+J52+H52</f>
        <v>159</v>
      </c>
      <c r="P52" s="9">
        <v>44</v>
      </c>
    </row>
    <row r="53" spans="1:16" s="12" customFormat="1" ht="9.75" customHeight="1">
      <c r="A53" s="8">
        <v>45</v>
      </c>
      <c r="B53" s="29" t="s">
        <v>237</v>
      </c>
      <c r="C53" s="10">
        <v>2</v>
      </c>
      <c r="D53" s="10" t="s">
        <v>238</v>
      </c>
      <c r="E53" s="11">
        <v>37448</v>
      </c>
      <c r="F53" s="10" t="s">
        <v>45</v>
      </c>
      <c r="G53" s="10">
        <v>4</v>
      </c>
      <c r="H53" s="10">
        <v>52</v>
      </c>
      <c r="I53" s="10">
        <v>73</v>
      </c>
      <c r="J53" s="10">
        <v>43</v>
      </c>
      <c r="K53" s="10">
        <v>41</v>
      </c>
      <c r="L53" s="10">
        <v>11</v>
      </c>
      <c r="M53" s="10">
        <v>180</v>
      </c>
      <c r="N53" s="10" t="s">
        <v>307</v>
      </c>
      <c r="O53" s="10">
        <f>57.5+L53+J53+H53</f>
        <v>163.5</v>
      </c>
      <c r="P53" s="9">
        <v>45</v>
      </c>
    </row>
    <row r="54" spans="1:16" s="12" customFormat="1" ht="9.75" customHeight="1">
      <c r="A54" s="8">
        <v>46</v>
      </c>
      <c r="B54" s="29" t="s">
        <v>113</v>
      </c>
      <c r="C54" s="10">
        <v>2</v>
      </c>
      <c r="D54" s="10" t="s">
        <v>256</v>
      </c>
      <c r="E54" s="11">
        <v>37472</v>
      </c>
      <c r="F54" s="10" t="s">
        <v>45</v>
      </c>
      <c r="G54" s="10">
        <v>3</v>
      </c>
      <c r="H54" s="10">
        <v>55</v>
      </c>
      <c r="I54" s="10">
        <v>53</v>
      </c>
      <c r="J54" s="10">
        <v>29</v>
      </c>
      <c r="K54" s="10">
        <v>20</v>
      </c>
      <c r="L54" s="10">
        <v>41</v>
      </c>
      <c r="M54" s="10">
        <v>71</v>
      </c>
      <c r="N54" s="10">
        <v>39</v>
      </c>
      <c r="O54" s="10">
        <f>N54+L54+J54+H54</f>
        <v>164</v>
      </c>
      <c r="P54" s="9">
        <v>46</v>
      </c>
    </row>
    <row r="55" spans="1:16" s="12" customFormat="1" ht="9.75" customHeight="1">
      <c r="A55" s="8">
        <v>47</v>
      </c>
      <c r="B55" s="29" t="s">
        <v>246</v>
      </c>
      <c r="C55" s="10">
        <v>2</v>
      </c>
      <c r="D55" s="10" t="s">
        <v>58</v>
      </c>
      <c r="E55" s="11">
        <v>37704</v>
      </c>
      <c r="F55" s="10" t="s">
        <v>45</v>
      </c>
      <c r="G55" s="10">
        <v>8</v>
      </c>
      <c r="H55" s="10">
        <v>41</v>
      </c>
      <c r="I55" s="10">
        <v>140</v>
      </c>
      <c r="J55" s="10">
        <v>54</v>
      </c>
      <c r="K55" s="10">
        <v>14</v>
      </c>
      <c r="L55" s="10">
        <v>47</v>
      </c>
      <c r="M55" s="10">
        <v>54</v>
      </c>
      <c r="N55" s="10">
        <v>23</v>
      </c>
      <c r="O55" s="10">
        <f>N55+L55+J55+H55</f>
        <v>165</v>
      </c>
      <c r="P55" s="9">
        <v>47</v>
      </c>
    </row>
    <row r="56" spans="1:16" s="12" customFormat="1" ht="9.75" customHeight="1">
      <c r="A56" s="8">
        <v>48</v>
      </c>
      <c r="B56" s="29" t="s">
        <v>237</v>
      </c>
      <c r="C56" s="10">
        <v>2</v>
      </c>
      <c r="D56" s="10" t="s">
        <v>47</v>
      </c>
      <c r="E56" s="11">
        <v>37339</v>
      </c>
      <c r="F56" s="10" t="s">
        <v>45</v>
      </c>
      <c r="G56" s="10">
        <v>13</v>
      </c>
      <c r="H56" s="10">
        <v>31</v>
      </c>
      <c r="I56" s="10">
        <v>150</v>
      </c>
      <c r="J56" s="10">
        <v>56</v>
      </c>
      <c r="K56" s="10">
        <v>24</v>
      </c>
      <c r="L56" s="10">
        <v>30</v>
      </c>
      <c r="M56" s="10">
        <v>132</v>
      </c>
      <c r="N56" s="10">
        <v>52</v>
      </c>
      <c r="O56" s="10">
        <f>N56+L56+J56+H56</f>
        <v>169</v>
      </c>
      <c r="P56" s="9">
        <v>48</v>
      </c>
    </row>
    <row r="57" spans="1:16" s="12" customFormat="1" ht="9.75" customHeight="1">
      <c r="A57" s="8">
        <v>49</v>
      </c>
      <c r="B57" s="29" t="s">
        <v>113</v>
      </c>
      <c r="C57" s="10">
        <v>2</v>
      </c>
      <c r="D57" s="10" t="s">
        <v>53</v>
      </c>
      <c r="E57" s="11">
        <v>37337</v>
      </c>
      <c r="F57" s="10" t="s">
        <v>45</v>
      </c>
      <c r="G57" s="10">
        <v>0</v>
      </c>
      <c r="H57" s="10">
        <v>60</v>
      </c>
      <c r="I57" s="10">
        <v>65</v>
      </c>
      <c r="J57" s="10">
        <v>36</v>
      </c>
      <c r="K57" s="10">
        <v>21</v>
      </c>
      <c r="L57" s="10">
        <v>39</v>
      </c>
      <c r="M57" s="10">
        <v>68</v>
      </c>
      <c r="N57" s="10">
        <v>35</v>
      </c>
      <c r="O57" s="10">
        <f>N57+L57+J57+H57</f>
        <v>170</v>
      </c>
      <c r="P57" s="9">
        <v>49</v>
      </c>
    </row>
    <row r="58" spans="1:16" s="12" customFormat="1" ht="9.75" customHeight="1">
      <c r="A58" s="8">
        <v>50</v>
      </c>
      <c r="B58" s="29" t="s">
        <v>125</v>
      </c>
      <c r="C58" s="10">
        <v>2</v>
      </c>
      <c r="D58" s="10" t="s">
        <v>267</v>
      </c>
      <c r="E58" s="11">
        <v>37617</v>
      </c>
      <c r="F58" s="10" t="s">
        <v>45</v>
      </c>
      <c r="G58" s="10">
        <v>16</v>
      </c>
      <c r="H58" s="10">
        <v>22</v>
      </c>
      <c r="I58" s="10">
        <v>150</v>
      </c>
      <c r="J58" s="10">
        <v>55</v>
      </c>
      <c r="K58" s="10">
        <v>21</v>
      </c>
      <c r="L58" s="10">
        <v>37</v>
      </c>
      <c r="M58" s="10">
        <v>180</v>
      </c>
      <c r="N58" s="10" t="s">
        <v>305</v>
      </c>
      <c r="O58" s="10">
        <f>57.5+L58+J58+H58</f>
        <v>171.5</v>
      </c>
      <c r="P58" s="9">
        <v>50</v>
      </c>
    </row>
    <row r="59" spans="1:16" s="12" customFormat="1" ht="9.75" customHeight="1">
      <c r="A59" s="8">
        <v>51</v>
      </c>
      <c r="B59" s="29" t="s">
        <v>125</v>
      </c>
      <c r="C59" s="10">
        <v>2</v>
      </c>
      <c r="D59" s="10" t="s">
        <v>263</v>
      </c>
      <c r="E59" s="11">
        <v>37474</v>
      </c>
      <c r="F59" s="10" t="s">
        <v>45</v>
      </c>
      <c r="G59" s="10">
        <v>15</v>
      </c>
      <c r="H59" s="10">
        <v>25</v>
      </c>
      <c r="I59" s="10">
        <v>113</v>
      </c>
      <c r="J59" s="10">
        <v>53</v>
      </c>
      <c r="K59" s="10">
        <v>17</v>
      </c>
      <c r="L59" s="10">
        <v>45</v>
      </c>
      <c r="M59" s="10">
        <v>117</v>
      </c>
      <c r="N59" s="10">
        <v>50</v>
      </c>
      <c r="O59" s="10">
        <f>N59+L59+J59+H59</f>
        <v>173</v>
      </c>
      <c r="P59" s="9">
        <v>51</v>
      </c>
    </row>
    <row r="60" spans="1:16" s="12" customFormat="1" ht="9.75" customHeight="1">
      <c r="A60" s="8">
        <v>52</v>
      </c>
      <c r="B60" s="29" t="s">
        <v>246</v>
      </c>
      <c r="C60" s="10">
        <v>2</v>
      </c>
      <c r="D60" s="10" t="s">
        <v>56</v>
      </c>
      <c r="E60" s="11">
        <v>37788</v>
      </c>
      <c r="F60" s="10" t="s">
        <v>45</v>
      </c>
      <c r="G60" s="10">
        <v>7</v>
      </c>
      <c r="H60" s="10">
        <v>44</v>
      </c>
      <c r="I60" s="10">
        <v>65</v>
      </c>
      <c r="J60" s="10">
        <v>35</v>
      </c>
      <c r="K60" s="10">
        <v>14</v>
      </c>
      <c r="L60" s="10">
        <v>46</v>
      </c>
      <c r="M60" s="10">
        <v>180</v>
      </c>
      <c r="N60" s="10" t="s">
        <v>303</v>
      </c>
      <c r="O60" s="10">
        <f>57.5+L60+J60+H60</f>
        <v>182.5</v>
      </c>
      <c r="P60" s="9">
        <v>52</v>
      </c>
    </row>
    <row r="61" spans="1:16" s="12" customFormat="1" ht="9.75" customHeight="1">
      <c r="A61" s="8">
        <v>53</v>
      </c>
      <c r="B61" s="29" t="s">
        <v>246</v>
      </c>
      <c r="C61" s="10">
        <v>2</v>
      </c>
      <c r="D61" s="10" t="s">
        <v>247</v>
      </c>
      <c r="E61" s="11">
        <v>37934</v>
      </c>
      <c r="F61" s="10" t="s">
        <v>45</v>
      </c>
      <c r="G61" s="10">
        <v>10</v>
      </c>
      <c r="H61" s="10">
        <v>37</v>
      </c>
      <c r="I61" s="10">
        <v>160</v>
      </c>
      <c r="J61" s="10">
        <v>57</v>
      </c>
      <c r="K61" s="10">
        <v>8</v>
      </c>
      <c r="L61" s="10">
        <v>51</v>
      </c>
      <c r="M61" s="10">
        <v>78</v>
      </c>
      <c r="N61" s="10">
        <v>42</v>
      </c>
      <c r="O61" s="10">
        <f>N61+L61+J61+H61</f>
        <v>187</v>
      </c>
      <c r="P61" s="9">
        <v>53</v>
      </c>
    </row>
    <row r="62" spans="1:16" s="12" customFormat="1" ht="9.75" customHeight="1">
      <c r="A62" s="8">
        <v>54</v>
      </c>
      <c r="B62" s="29" t="s">
        <v>119</v>
      </c>
      <c r="C62" s="10">
        <v>2</v>
      </c>
      <c r="D62" s="10" t="s">
        <v>268</v>
      </c>
      <c r="E62" s="11">
        <v>37178</v>
      </c>
      <c r="F62" s="10" t="s">
        <v>45</v>
      </c>
      <c r="G62" s="10">
        <v>11</v>
      </c>
      <c r="H62" s="10">
        <v>36</v>
      </c>
      <c r="I62" s="10">
        <v>220</v>
      </c>
      <c r="J62" s="10">
        <v>59</v>
      </c>
      <c r="K62" s="10">
        <v>13</v>
      </c>
      <c r="L62" s="10">
        <v>49</v>
      </c>
      <c r="M62" s="10">
        <v>86</v>
      </c>
      <c r="N62" s="10">
        <v>45</v>
      </c>
      <c r="O62" s="10">
        <f>N62+L62+J62+H62</f>
        <v>189</v>
      </c>
      <c r="P62" s="9">
        <v>54</v>
      </c>
    </row>
    <row r="63" spans="1:16" s="12" customFormat="1" ht="9.75" customHeight="1">
      <c r="A63" s="8">
        <v>55</v>
      </c>
      <c r="B63" s="29" t="s">
        <v>113</v>
      </c>
      <c r="C63" s="44">
        <v>2</v>
      </c>
      <c r="D63" s="10" t="s">
        <v>258</v>
      </c>
      <c r="E63" s="11">
        <v>37400</v>
      </c>
      <c r="F63" s="37" t="s">
        <v>45</v>
      </c>
      <c r="G63" s="10">
        <v>8</v>
      </c>
      <c r="H63" s="10">
        <v>42</v>
      </c>
      <c r="I63" s="10">
        <v>84</v>
      </c>
      <c r="J63" s="10">
        <v>47</v>
      </c>
      <c r="K63" s="10">
        <v>2</v>
      </c>
      <c r="L63" s="10">
        <v>56</v>
      </c>
      <c r="M63" s="10">
        <v>103</v>
      </c>
      <c r="N63" s="10">
        <v>48</v>
      </c>
      <c r="O63" s="10">
        <f>N63+L63+J63+H63</f>
        <v>193</v>
      </c>
      <c r="P63" s="9">
        <v>55</v>
      </c>
    </row>
    <row r="64" spans="1:16" s="12" customFormat="1" ht="9.75" customHeight="1">
      <c r="A64" s="8">
        <v>56</v>
      </c>
      <c r="B64" s="29" t="s">
        <v>239</v>
      </c>
      <c r="C64" s="44">
        <v>2</v>
      </c>
      <c r="D64" s="10" t="s">
        <v>244</v>
      </c>
      <c r="E64" s="11">
        <v>37805</v>
      </c>
      <c r="F64" s="37" t="s">
        <v>45</v>
      </c>
      <c r="G64" s="10">
        <v>4</v>
      </c>
      <c r="H64" s="10">
        <v>49</v>
      </c>
      <c r="I64" s="10">
        <v>96</v>
      </c>
      <c r="J64" s="10">
        <v>50</v>
      </c>
      <c r="K64" s="10">
        <v>11</v>
      </c>
      <c r="L64" s="10">
        <v>50</v>
      </c>
      <c r="M64" s="10">
        <v>110</v>
      </c>
      <c r="N64" s="10">
        <v>49</v>
      </c>
      <c r="O64" s="10">
        <f>N64+L64+J64+H64</f>
        <v>198</v>
      </c>
      <c r="P64" s="9">
        <v>56</v>
      </c>
    </row>
    <row r="65" spans="1:16" s="12" customFormat="1" ht="9.75" customHeight="1">
      <c r="A65" s="8">
        <v>57</v>
      </c>
      <c r="B65" s="29" t="s">
        <v>125</v>
      </c>
      <c r="C65" s="10">
        <v>2</v>
      </c>
      <c r="D65" s="10" t="s">
        <v>264</v>
      </c>
      <c r="E65" s="11">
        <v>37518</v>
      </c>
      <c r="F65" s="10" t="s">
        <v>45</v>
      </c>
      <c r="G65" s="10">
        <v>3</v>
      </c>
      <c r="H65" s="10">
        <v>54</v>
      </c>
      <c r="I65" s="10">
        <v>190</v>
      </c>
      <c r="J65" s="10">
        <v>58</v>
      </c>
      <c r="K65" s="10">
        <v>6</v>
      </c>
      <c r="L65" s="10">
        <v>54</v>
      </c>
      <c r="M65" s="10">
        <v>180</v>
      </c>
      <c r="N65" s="10" t="s">
        <v>306</v>
      </c>
      <c r="O65" s="10">
        <f>57.5+L65+J65+H65</f>
        <v>223.5</v>
      </c>
      <c r="P65" s="9">
        <v>57</v>
      </c>
    </row>
    <row r="66" spans="1:16" s="12" customFormat="1" ht="9.75" customHeight="1">
      <c r="A66" s="8">
        <v>58</v>
      </c>
      <c r="B66" s="29" t="s">
        <v>239</v>
      </c>
      <c r="C66" s="10">
        <v>2</v>
      </c>
      <c r="D66" s="10" t="s">
        <v>59</v>
      </c>
      <c r="E66" s="11">
        <v>37946</v>
      </c>
      <c r="F66" s="10" t="s">
        <v>45</v>
      </c>
      <c r="G66" s="10">
        <v>0</v>
      </c>
      <c r="H66" s="10">
        <v>57</v>
      </c>
      <c r="I66" s="10">
        <v>111</v>
      </c>
      <c r="J66" s="10">
        <v>52</v>
      </c>
      <c r="K66" s="10">
        <v>0</v>
      </c>
      <c r="L66" s="10" t="s">
        <v>299</v>
      </c>
      <c r="M66" s="10">
        <v>180</v>
      </c>
      <c r="N66" s="10" t="s">
        <v>300</v>
      </c>
      <c r="O66" s="10">
        <f>57.5+59.5+J66+H66</f>
        <v>226</v>
      </c>
      <c r="P66" s="9">
        <v>58</v>
      </c>
    </row>
    <row r="67" spans="1:16" s="12" customFormat="1" ht="9.75" customHeight="1">
      <c r="A67" s="8">
        <v>59</v>
      </c>
      <c r="B67" s="29" t="s">
        <v>125</v>
      </c>
      <c r="C67" s="44">
        <v>2</v>
      </c>
      <c r="D67" s="10" t="s">
        <v>266</v>
      </c>
      <c r="E67" s="11">
        <v>37631</v>
      </c>
      <c r="F67" s="37" t="s">
        <v>45</v>
      </c>
      <c r="G67" s="10">
        <v>0</v>
      </c>
      <c r="H67" s="10">
        <v>59</v>
      </c>
      <c r="I67" s="10">
        <v>110</v>
      </c>
      <c r="J67" s="10">
        <v>51</v>
      </c>
      <c r="K67" s="10">
        <v>0</v>
      </c>
      <c r="L67" s="10" t="s">
        <v>299</v>
      </c>
      <c r="M67" s="10">
        <v>180</v>
      </c>
      <c r="N67" s="10" t="s">
        <v>304</v>
      </c>
      <c r="O67" s="10">
        <f>57.5+59.5+J67+H67</f>
        <v>227</v>
      </c>
      <c r="P67" s="9">
        <v>59</v>
      </c>
    </row>
    <row r="68" spans="1:16" s="12" customFormat="1" ht="9.75" customHeight="1">
      <c r="A68" s="8">
        <v>60</v>
      </c>
      <c r="B68" s="29" t="s">
        <v>246</v>
      </c>
      <c r="C68" s="44">
        <v>2</v>
      </c>
      <c r="D68" s="10" t="s">
        <v>52</v>
      </c>
      <c r="E68" s="11">
        <v>37870</v>
      </c>
      <c r="F68" s="37" t="s">
        <v>45</v>
      </c>
      <c r="G68" s="10">
        <v>0</v>
      </c>
      <c r="H68" s="10">
        <v>58</v>
      </c>
      <c r="I68" s="10">
        <v>300</v>
      </c>
      <c r="J68" s="10">
        <v>61</v>
      </c>
      <c r="K68" s="10">
        <v>6</v>
      </c>
      <c r="L68" s="10">
        <v>53</v>
      </c>
      <c r="M68" s="10">
        <v>180</v>
      </c>
      <c r="N68" s="10" t="s">
        <v>301</v>
      </c>
      <c r="O68" s="10">
        <f>57.5+L68+J68+H68</f>
        <v>229.5</v>
      </c>
      <c r="P68" s="9">
        <v>60</v>
      </c>
    </row>
    <row r="69" spans="1:16" s="12" customFormat="1" ht="9.75" customHeight="1">
      <c r="A69" s="8">
        <v>61</v>
      </c>
      <c r="B69" s="29" t="s">
        <v>125</v>
      </c>
      <c r="C69" s="46">
        <v>2</v>
      </c>
      <c r="D69" s="10" t="s">
        <v>265</v>
      </c>
      <c r="E69" s="11">
        <v>37836</v>
      </c>
      <c r="F69" s="37" t="s">
        <v>45</v>
      </c>
      <c r="G69" s="10">
        <v>1</v>
      </c>
      <c r="H69" s="10">
        <v>56</v>
      </c>
      <c r="I69" s="10">
        <v>340</v>
      </c>
      <c r="J69" s="10">
        <v>62</v>
      </c>
      <c r="K69" s="10">
        <v>4</v>
      </c>
      <c r="L69" s="10">
        <v>55</v>
      </c>
      <c r="M69" s="10">
        <v>180</v>
      </c>
      <c r="N69" s="10" t="s">
        <v>302</v>
      </c>
      <c r="O69" s="10">
        <f>57.5+L69+J69+H69</f>
        <v>230.5</v>
      </c>
      <c r="P69" s="9">
        <v>61</v>
      </c>
    </row>
    <row r="70" spans="1:16" ht="9.75" customHeight="1">
      <c r="A70" s="8">
        <v>62</v>
      </c>
      <c r="B70" s="29" t="s">
        <v>119</v>
      </c>
      <c r="C70" s="10">
        <v>2</v>
      </c>
      <c r="D70" s="10" t="s">
        <v>269</v>
      </c>
      <c r="E70" s="11">
        <v>37157</v>
      </c>
      <c r="F70" s="10" t="s">
        <v>45</v>
      </c>
      <c r="G70" s="10">
        <v>0</v>
      </c>
      <c r="H70" s="10">
        <v>62</v>
      </c>
      <c r="I70" s="10">
        <v>230</v>
      </c>
      <c r="J70" s="10">
        <v>60</v>
      </c>
      <c r="K70" s="10">
        <v>0</v>
      </c>
      <c r="L70" s="10" t="s">
        <v>299</v>
      </c>
      <c r="M70" s="10">
        <v>180</v>
      </c>
      <c r="N70" s="10" t="s">
        <v>309</v>
      </c>
      <c r="O70" s="10">
        <f>57.5+59.5+J70+H70</f>
        <v>239</v>
      </c>
      <c r="P70" s="9">
        <v>62</v>
      </c>
    </row>
    <row r="71" spans="1:16">
      <c r="A71" s="48" t="s">
        <v>42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6" customHeight="1"/>
    <row r="73" spans="1:16">
      <c r="A73" s="48" t="s">
        <v>43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</sheetData>
  <sortState ref="B9:P70">
    <sortCondition ref="O9:O70"/>
    <sortCondition descending="1" ref="E9:E70"/>
  </sortState>
  <mergeCells count="18">
    <mergeCell ref="A73:P73"/>
    <mergeCell ref="A7:A8"/>
    <mergeCell ref="B7:B8"/>
    <mergeCell ref="D7:D8"/>
    <mergeCell ref="E7:E8"/>
    <mergeCell ref="G7:H7"/>
    <mergeCell ref="I7:J7"/>
    <mergeCell ref="K7:L7"/>
    <mergeCell ref="M7:N7"/>
    <mergeCell ref="O7:O8"/>
    <mergeCell ref="P7:P8"/>
    <mergeCell ref="A71:P71"/>
    <mergeCell ref="A1:P1"/>
    <mergeCell ref="A3:P3"/>
    <mergeCell ref="A4:P4"/>
    <mergeCell ref="A5:P5"/>
    <mergeCell ref="A6:B6"/>
    <mergeCell ref="E6:P6"/>
  </mergeCells>
  <pageMargins left="7.874015748031496E-2" right="7.874015748031496E-2" top="0.15748031496062992" bottom="0.15748031496062992" header="0.15748031496062992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workbookViewId="0">
      <selection activeCell="E28" sqref="E28"/>
    </sheetView>
  </sheetViews>
  <sheetFormatPr defaultRowHeight="15"/>
  <cols>
    <col min="1" max="1" width="3.42578125" style="21" bestFit="1" customWidth="1"/>
    <col min="2" max="2" width="17.7109375" style="4" customWidth="1"/>
    <col min="3" max="3" width="10.140625" style="17" hidden="1" customWidth="1"/>
    <col min="4" max="4" width="19.28515625" style="17" bestFit="1" customWidth="1"/>
    <col min="5" max="5" width="8.7109375" style="43" customWidth="1"/>
    <col min="6" max="6" width="10.140625" style="12" hidden="1" customWidth="1"/>
    <col min="7" max="7" width="5.85546875" style="12" customWidth="1"/>
    <col min="8" max="8" width="4.85546875" style="12" customWidth="1"/>
    <col min="9" max="9" width="6.140625" style="28" bestFit="1" customWidth="1"/>
    <col min="10" max="10" width="4.5703125" style="21" customWidth="1"/>
    <col min="11" max="11" width="5.85546875" style="21" customWidth="1"/>
    <col min="12" max="12" width="4.7109375" style="21" bestFit="1" customWidth="1"/>
    <col min="13" max="13" width="6.140625" style="21" bestFit="1" customWidth="1"/>
    <col min="14" max="14" width="4.28515625" style="21" customWidth="1"/>
    <col min="15" max="15" width="4.7109375" style="21" customWidth="1"/>
    <col min="16" max="16" width="4.42578125" style="21" customWidth="1"/>
    <col min="17" max="16384" width="9.140625" style="21"/>
  </cols>
  <sheetData>
    <row r="1" spans="1:21" s="20" customFormat="1" ht="41.25" customHeight="1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21" s="20" customFormat="1" ht="12.75" customHeight="1">
      <c r="A2" s="19"/>
      <c r="B2" s="18"/>
      <c r="C2" s="15"/>
      <c r="D2" s="15"/>
      <c r="E2" s="42"/>
      <c r="F2" s="13"/>
      <c r="G2" s="13"/>
      <c r="H2" s="13"/>
      <c r="I2" s="25"/>
    </row>
    <row r="3" spans="1:21" ht="21.7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21" ht="15.75">
      <c r="A4" s="52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21">
      <c r="A5" s="53" t="s">
        <v>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21" ht="12" customHeight="1">
      <c r="A6" s="54">
        <v>42434</v>
      </c>
      <c r="B6" s="55"/>
      <c r="C6" s="5"/>
      <c r="D6" s="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21" s="12" customFormat="1" ht="42" customHeight="1">
      <c r="A7" s="57" t="s">
        <v>6</v>
      </c>
      <c r="B7" s="57" t="s">
        <v>2</v>
      </c>
      <c r="D7" s="47" t="s">
        <v>0</v>
      </c>
      <c r="E7" s="61" t="s">
        <v>1</v>
      </c>
      <c r="F7" s="22"/>
      <c r="G7" s="62" t="s">
        <v>44</v>
      </c>
      <c r="H7" s="62"/>
      <c r="I7" s="62" t="s">
        <v>28</v>
      </c>
      <c r="J7" s="62"/>
      <c r="K7" s="62" t="s">
        <v>98</v>
      </c>
      <c r="L7" s="62"/>
      <c r="M7" s="63" t="s">
        <v>31</v>
      </c>
      <c r="N7" s="64"/>
      <c r="O7" s="60" t="s">
        <v>29</v>
      </c>
      <c r="P7" s="60" t="s">
        <v>30</v>
      </c>
    </row>
    <row r="8" spans="1:21" s="12" customFormat="1" ht="12.75" customHeight="1">
      <c r="A8" s="58"/>
      <c r="B8" s="58"/>
      <c r="D8" s="47"/>
      <c r="E8" s="61"/>
      <c r="F8" s="22"/>
      <c r="G8" s="40" t="s">
        <v>5</v>
      </c>
      <c r="H8" s="41" t="s">
        <v>27</v>
      </c>
      <c r="I8" s="23" t="s">
        <v>5</v>
      </c>
      <c r="J8" s="41" t="s">
        <v>27</v>
      </c>
      <c r="K8" s="40" t="s">
        <v>5</v>
      </c>
      <c r="L8" s="41" t="s">
        <v>27</v>
      </c>
      <c r="M8" s="40" t="s">
        <v>5</v>
      </c>
      <c r="N8" s="41" t="s">
        <v>27</v>
      </c>
      <c r="O8" s="60"/>
      <c r="P8" s="60"/>
    </row>
    <row r="9" spans="1:21" s="12" customFormat="1" ht="12.75" customHeight="1">
      <c r="A9" s="8">
        <v>1</v>
      </c>
      <c r="B9" s="29" t="s">
        <v>145</v>
      </c>
      <c r="C9" s="10">
        <v>2</v>
      </c>
      <c r="D9" s="45" t="s">
        <v>24</v>
      </c>
      <c r="E9" s="36">
        <v>37034</v>
      </c>
      <c r="F9" s="10" t="s">
        <v>60</v>
      </c>
      <c r="G9" s="10">
        <v>29</v>
      </c>
      <c r="H9" s="10">
        <v>4</v>
      </c>
      <c r="I9" s="10">
        <v>31</v>
      </c>
      <c r="J9" s="10">
        <v>5</v>
      </c>
      <c r="K9" s="10">
        <v>45</v>
      </c>
      <c r="L9" s="10">
        <v>1</v>
      </c>
      <c r="M9" s="10">
        <v>30</v>
      </c>
      <c r="N9" s="10">
        <v>1</v>
      </c>
      <c r="O9" s="10">
        <f t="shared" ref="O9:O18" si="0">H9+J9+L9+N9</f>
        <v>11</v>
      </c>
      <c r="P9" s="9">
        <v>1</v>
      </c>
      <c r="U9" s="12" t="s">
        <v>297</v>
      </c>
    </row>
    <row r="10" spans="1:21" s="12" customFormat="1" ht="12.75" customHeight="1">
      <c r="A10" s="8">
        <v>2</v>
      </c>
      <c r="B10" s="29" t="s">
        <v>211</v>
      </c>
      <c r="C10" s="10">
        <v>2</v>
      </c>
      <c r="D10" s="10" t="s">
        <v>11</v>
      </c>
      <c r="E10" s="11">
        <v>36966</v>
      </c>
      <c r="F10" s="10" t="s">
        <v>60</v>
      </c>
      <c r="G10" s="10">
        <v>30</v>
      </c>
      <c r="H10" s="10">
        <v>3</v>
      </c>
      <c r="I10" s="10">
        <v>34</v>
      </c>
      <c r="J10" s="10">
        <v>7</v>
      </c>
      <c r="K10" s="10">
        <v>27</v>
      </c>
      <c r="L10" s="10">
        <v>2</v>
      </c>
      <c r="M10" s="10">
        <v>46</v>
      </c>
      <c r="N10" s="10">
        <v>3</v>
      </c>
      <c r="O10" s="10">
        <f t="shared" si="0"/>
        <v>15</v>
      </c>
      <c r="P10" s="9">
        <v>2</v>
      </c>
    </row>
    <row r="11" spans="1:21" s="12" customFormat="1" ht="12.75" customHeight="1">
      <c r="A11" s="8">
        <v>3</v>
      </c>
      <c r="B11" s="29" t="s">
        <v>182</v>
      </c>
      <c r="C11" s="10">
        <v>2</v>
      </c>
      <c r="D11" s="10" t="s">
        <v>74</v>
      </c>
      <c r="E11" s="11">
        <v>36806</v>
      </c>
      <c r="F11" s="10" t="s">
        <v>60</v>
      </c>
      <c r="G11" s="10">
        <v>32</v>
      </c>
      <c r="H11" s="10">
        <v>2</v>
      </c>
      <c r="I11" s="10">
        <v>30</v>
      </c>
      <c r="J11" s="10">
        <v>3</v>
      </c>
      <c r="K11" s="10">
        <v>20</v>
      </c>
      <c r="L11" s="10">
        <v>9</v>
      </c>
      <c r="M11" s="10">
        <v>61</v>
      </c>
      <c r="N11" s="10">
        <v>10</v>
      </c>
      <c r="O11" s="10">
        <f t="shared" si="0"/>
        <v>24</v>
      </c>
      <c r="P11" s="9">
        <v>3</v>
      </c>
    </row>
    <row r="12" spans="1:21" s="12" customFormat="1" ht="12.75" customHeight="1">
      <c r="A12" s="8">
        <v>4</v>
      </c>
      <c r="B12" s="29" t="s">
        <v>145</v>
      </c>
      <c r="C12" s="10">
        <v>2</v>
      </c>
      <c r="D12" s="45" t="s">
        <v>25</v>
      </c>
      <c r="E12" s="36">
        <v>37379</v>
      </c>
      <c r="F12" s="10" t="s">
        <v>60</v>
      </c>
      <c r="G12" s="10">
        <v>11</v>
      </c>
      <c r="H12" s="10">
        <v>17</v>
      </c>
      <c r="I12" s="10">
        <v>27</v>
      </c>
      <c r="J12" s="10">
        <v>1</v>
      </c>
      <c r="K12" s="10">
        <v>23</v>
      </c>
      <c r="L12" s="10">
        <v>6</v>
      </c>
      <c r="M12" s="10">
        <v>45</v>
      </c>
      <c r="N12" s="10">
        <v>2</v>
      </c>
      <c r="O12" s="10">
        <f t="shared" si="0"/>
        <v>26</v>
      </c>
      <c r="P12" s="9">
        <v>4</v>
      </c>
    </row>
    <row r="13" spans="1:21" s="12" customFormat="1" ht="12.75" customHeight="1">
      <c r="A13" s="8">
        <v>5</v>
      </c>
      <c r="B13" s="29" t="s">
        <v>211</v>
      </c>
      <c r="C13" s="10">
        <v>2</v>
      </c>
      <c r="D13" s="10" t="s">
        <v>289</v>
      </c>
      <c r="E13" s="11">
        <v>37099</v>
      </c>
      <c r="F13" s="10" t="s">
        <v>60</v>
      </c>
      <c r="G13" s="10">
        <v>15</v>
      </c>
      <c r="H13" s="10">
        <v>12</v>
      </c>
      <c r="I13" s="10">
        <v>30</v>
      </c>
      <c r="J13" s="10">
        <v>2</v>
      </c>
      <c r="K13" s="10">
        <v>25</v>
      </c>
      <c r="L13" s="10">
        <v>3</v>
      </c>
      <c r="M13" s="10">
        <v>60</v>
      </c>
      <c r="N13" s="10">
        <v>9</v>
      </c>
      <c r="O13" s="10">
        <f t="shared" si="0"/>
        <v>26</v>
      </c>
      <c r="P13" s="9">
        <v>5</v>
      </c>
    </row>
    <row r="14" spans="1:21" s="12" customFormat="1" ht="12.75" customHeight="1">
      <c r="A14" s="8">
        <v>6</v>
      </c>
      <c r="B14" s="29" t="s">
        <v>182</v>
      </c>
      <c r="C14" s="10">
        <v>2</v>
      </c>
      <c r="D14" s="10" t="s">
        <v>78</v>
      </c>
      <c r="E14" s="11">
        <v>36706</v>
      </c>
      <c r="F14" s="10" t="s">
        <v>60</v>
      </c>
      <c r="G14" s="10">
        <v>9</v>
      </c>
      <c r="H14" s="10">
        <v>22</v>
      </c>
      <c r="I14" s="10">
        <v>30</v>
      </c>
      <c r="J14" s="10">
        <v>4</v>
      </c>
      <c r="K14" s="10">
        <v>17</v>
      </c>
      <c r="L14" s="10">
        <v>10</v>
      </c>
      <c r="M14" s="10">
        <v>48</v>
      </c>
      <c r="N14" s="10">
        <v>4</v>
      </c>
      <c r="O14" s="10">
        <f t="shared" si="0"/>
        <v>40</v>
      </c>
      <c r="P14" s="9">
        <v>6</v>
      </c>
    </row>
    <row r="15" spans="1:21" s="12" customFormat="1" ht="12.75" customHeight="1">
      <c r="A15" s="8">
        <v>7</v>
      </c>
      <c r="B15" s="29" t="s">
        <v>182</v>
      </c>
      <c r="C15" s="10">
        <v>2</v>
      </c>
      <c r="D15" s="10" t="s">
        <v>76</v>
      </c>
      <c r="E15" s="11">
        <v>36739</v>
      </c>
      <c r="F15" s="10" t="s">
        <v>60</v>
      </c>
      <c r="G15" s="10">
        <v>34</v>
      </c>
      <c r="H15" s="10">
        <v>1</v>
      </c>
      <c r="I15" s="10">
        <v>50</v>
      </c>
      <c r="J15" s="10">
        <v>17</v>
      </c>
      <c r="K15" s="10">
        <v>14</v>
      </c>
      <c r="L15" s="10">
        <v>15</v>
      </c>
      <c r="M15" s="10">
        <v>59</v>
      </c>
      <c r="N15" s="10">
        <v>8</v>
      </c>
      <c r="O15" s="10">
        <f t="shared" si="0"/>
        <v>41</v>
      </c>
      <c r="P15" s="9">
        <v>7</v>
      </c>
    </row>
    <row r="16" spans="1:21" s="12" customFormat="1" ht="12.75" customHeight="1">
      <c r="A16" s="8">
        <v>8</v>
      </c>
      <c r="B16" s="29" t="s">
        <v>182</v>
      </c>
      <c r="C16" s="10">
        <v>2</v>
      </c>
      <c r="D16" s="10" t="s">
        <v>282</v>
      </c>
      <c r="E16" s="11">
        <v>36946</v>
      </c>
      <c r="F16" s="10" t="s">
        <v>60</v>
      </c>
      <c r="G16" s="10">
        <v>24</v>
      </c>
      <c r="H16" s="10">
        <v>7</v>
      </c>
      <c r="I16" s="10">
        <v>36</v>
      </c>
      <c r="J16" s="10">
        <v>11</v>
      </c>
      <c r="K16" s="10">
        <v>24</v>
      </c>
      <c r="L16" s="10">
        <v>5</v>
      </c>
      <c r="M16" s="10">
        <v>72</v>
      </c>
      <c r="N16" s="10">
        <v>19</v>
      </c>
      <c r="O16" s="10">
        <f t="shared" si="0"/>
        <v>42</v>
      </c>
      <c r="P16" s="9">
        <v>8</v>
      </c>
    </row>
    <row r="17" spans="1:16" s="12" customFormat="1" ht="12.75" customHeight="1">
      <c r="A17" s="8">
        <v>9</v>
      </c>
      <c r="B17" s="29" t="s">
        <v>182</v>
      </c>
      <c r="C17" s="10">
        <v>2</v>
      </c>
      <c r="D17" s="10" t="s">
        <v>75</v>
      </c>
      <c r="E17" s="11">
        <v>36735</v>
      </c>
      <c r="F17" s="10" t="s">
        <v>60</v>
      </c>
      <c r="G17" s="10">
        <v>14</v>
      </c>
      <c r="H17" s="10">
        <v>14</v>
      </c>
      <c r="I17" s="10">
        <v>32</v>
      </c>
      <c r="J17" s="10">
        <v>6</v>
      </c>
      <c r="K17" s="10">
        <v>22</v>
      </c>
      <c r="L17" s="10">
        <v>8</v>
      </c>
      <c r="M17" s="10">
        <v>69</v>
      </c>
      <c r="N17" s="10">
        <v>18</v>
      </c>
      <c r="O17" s="10">
        <f t="shared" si="0"/>
        <v>46</v>
      </c>
      <c r="P17" s="9">
        <v>9</v>
      </c>
    </row>
    <row r="18" spans="1:16" s="12" customFormat="1" ht="12.75" customHeight="1">
      <c r="A18" s="8">
        <v>10</v>
      </c>
      <c r="B18" s="29" t="s">
        <v>211</v>
      </c>
      <c r="C18" s="10">
        <v>2</v>
      </c>
      <c r="D18" s="10" t="s">
        <v>79</v>
      </c>
      <c r="E18" s="11">
        <v>37323</v>
      </c>
      <c r="F18" s="10" t="s">
        <v>60</v>
      </c>
      <c r="G18" s="10">
        <v>16</v>
      </c>
      <c r="H18" s="10">
        <v>11</v>
      </c>
      <c r="I18" s="10">
        <v>46</v>
      </c>
      <c r="J18" s="10">
        <v>15</v>
      </c>
      <c r="K18" s="10">
        <v>12</v>
      </c>
      <c r="L18" s="10">
        <v>18</v>
      </c>
      <c r="M18" s="10">
        <v>62</v>
      </c>
      <c r="N18" s="10">
        <v>11</v>
      </c>
      <c r="O18" s="10">
        <f t="shared" si="0"/>
        <v>55</v>
      </c>
      <c r="P18" s="9">
        <v>10</v>
      </c>
    </row>
    <row r="19" spans="1:16" s="12" customFormat="1" ht="12.75" customHeight="1">
      <c r="A19" s="8">
        <v>11</v>
      </c>
      <c r="B19" s="29" t="s">
        <v>113</v>
      </c>
      <c r="C19" s="10">
        <v>2</v>
      </c>
      <c r="D19" s="10" t="s">
        <v>67</v>
      </c>
      <c r="E19" s="11">
        <v>37329</v>
      </c>
      <c r="F19" s="10" t="s">
        <v>60</v>
      </c>
      <c r="G19" s="10">
        <v>27</v>
      </c>
      <c r="H19" s="10">
        <v>5</v>
      </c>
      <c r="I19" s="10">
        <v>42</v>
      </c>
      <c r="J19" s="10">
        <v>13</v>
      </c>
      <c r="K19" s="10">
        <v>0</v>
      </c>
      <c r="L19" s="10" t="s">
        <v>298</v>
      </c>
      <c r="M19" s="10">
        <v>50</v>
      </c>
      <c r="N19" s="10">
        <v>5</v>
      </c>
      <c r="O19" s="10">
        <f>H19+J19+37+N19</f>
        <v>60</v>
      </c>
      <c r="P19" s="9">
        <v>11</v>
      </c>
    </row>
    <row r="20" spans="1:16" s="12" customFormat="1" ht="12.75" customHeight="1">
      <c r="A20" s="8">
        <v>12</v>
      </c>
      <c r="B20" s="29" t="s">
        <v>113</v>
      </c>
      <c r="C20" s="10">
        <v>2</v>
      </c>
      <c r="D20" s="10" t="s">
        <v>68</v>
      </c>
      <c r="E20" s="11">
        <v>37482</v>
      </c>
      <c r="F20" s="10" t="s">
        <v>60</v>
      </c>
      <c r="G20" s="10">
        <v>13</v>
      </c>
      <c r="H20" s="10">
        <v>15</v>
      </c>
      <c r="I20" s="10">
        <v>40</v>
      </c>
      <c r="J20" s="10">
        <v>12</v>
      </c>
      <c r="K20" s="10">
        <v>2</v>
      </c>
      <c r="L20" s="10">
        <v>28</v>
      </c>
      <c r="M20" s="10">
        <v>56</v>
      </c>
      <c r="N20" s="10">
        <v>7</v>
      </c>
      <c r="O20" s="10">
        <f>H20+J20+L20+N20</f>
        <v>62</v>
      </c>
      <c r="P20" s="9">
        <v>12</v>
      </c>
    </row>
    <row r="21" spans="1:16" s="12" customFormat="1" ht="12.75" customHeight="1">
      <c r="A21" s="8">
        <v>13</v>
      </c>
      <c r="B21" s="29" t="s">
        <v>233</v>
      </c>
      <c r="C21" s="10">
        <v>2</v>
      </c>
      <c r="D21" s="10" t="s">
        <v>275</v>
      </c>
      <c r="E21" s="11">
        <v>37169</v>
      </c>
      <c r="F21" s="10" t="s">
        <v>60</v>
      </c>
      <c r="G21" s="10">
        <v>22</v>
      </c>
      <c r="H21" s="10">
        <v>8</v>
      </c>
      <c r="I21" s="10">
        <v>52</v>
      </c>
      <c r="J21" s="10">
        <v>18</v>
      </c>
      <c r="K21" s="10">
        <v>14</v>
      </c>
      <c r="L21" s="10">
        <v>13</v>
      </c>
      <c r="M21" s="10">
        <v>90</v>
      </c>
      <c r="N21" s="10">
        <v>24</v>
      </c>
      <c r="O21" s="10">
        <f>H21+J21+L21+N21</f>
        <v>63</v>
      </c>
      <c r="P21" s="9">
        <v>13</v>
      </c>
    </row>
    <row r="22" spans="1:16" s="12" customFormat="1" ht="12.75" customHeight="1">
      <c r="A22" s="8">
        <v>14</v>
      </c>
      <c r="B22" s="29" t="s">
        <v>233</v>
      </c>
      <c r="C22" s="10">
        <v>2</v>
      </c>
      <c r="D22" s="10" t="s">
        <v>273</v>
      </c>
      <c r="E22" s="11">
        <v>36924</v>
      </c>
      <c r="F22" s="10" t="s">
        <v>60</v>
      </c>
      <c r="G22" s="10">
        <v>8</v>
      </c>
      <c r="H22" s="10">
        <v>23</v>
      </c>
      <c r="I22" s="10">
        <v>35</v>
      </c>
      <c r="J22" s="10">
        <v>10</v>
      </c>
      <c r="K22" s="10">
        <v>13</v>
      </c>
      <c r="L22" s="10">
        <v>16</v>
      </c>
      <c r="M22" s="10">
        <v>65</v>
      </c>
      <c r="N22" s="10">
        <v>15</v>
      </c>
      <c r="O22" s="10">
        <f>H22+J22+L22+N22</f>
        <v>64</v>
      </c>
      <c r="P22" s="9">
        <v>14</v>
      </c>
    </row>
    <row r="23" spans="1:16" s="12" customFormat="1" ht="12.75" customHeight="1">
      <c r="A23" s="8">
        <v>15</v>
      </c>
      <c r="B23" s="29" t="s">
        <v>233</v>
      </c>
      <c r="C23" s="10">
        <v>2</v>
      </c>
      <c r="D23" s="10" t="s">
        <v>22</v>
      </c>
      <c r="E23" s="11">
        <v>37040</v>
      </c>
      <c r="F23" s="10" t="s">
        <v>60</v>
      </c>
      <c r="G23" s="10">
        <v>20</v>
      </c>
      <c r="H23" s="10">
        <v>10</v>
      </c>
      <c r="I23" s="10">
        <v>42</v>
      </c>
      <c r="J23" s="10">
        <v>14</v>
      </c>
      <c r="K23" s="10">
        <v>6</v>
      </c>
      <c r="L23" s="10">
        <v>21</v>
      </c>
      <c r="M23" s="10">
        <v>75</v>
      </c>
      <c r="N23" s="10">
        <v>21</v>
      </c>
      <c r="O23" s="10">
        <f>H23+J23+L23+N23</f>
        <v>66</v>
      </c>
      <c r="P23" s="9">
        <v>15</v>
      </c>
    </row>
    <row r="24" spans="1:16" s="12" customFormat="1" ht="12.75" customHeight="1">
      <c r="A24" s="8">
        <v>16</v>
      </c>
      <c r="B24" s="29" t="s">
        <v>246</v>
      </c>
      <c r="C24" s="10">
        <v>2</v>
      </c>
      <c r="D24" s="10" t="s">
        <v>63</v>
      </c>
      <c r="E24" s="11">
        <v>37805</v>
      </c>
      <c r="F24" s="10" t="s">
        <v>60</v>
      </c>
      <c r="G24" s="10">
        <v>14</v>
      </c>
      <c r="H24" s="10">
        <v>13</v>
      </c>
      <c r="I24" s="10">
        <v>54</v>
      </c>
      <c r="J24" s="10">
        <v>20</v>
      </c>
      <c r="K24" s="10">
        <v>12</v>
      </c>
      <c r="L24" s="10">
        <v>17</v>
      </c>
      <c r="M24" s="10">
        <v>85</v>
      </c>
      <c r="N24" s="10">
        <v>23</v>
      </c>
      <c r="O24" s="10">
        <f>H24+J24+L24+N24</f>
        <v>73</v>
      </c>
      <c r="P24" s="9">
        <v>16</v>
      </c>
    </row>
    <row r="25" spans="1:16" s="12" customFormat="1" ht="12.75" customHeight="1">
      <c r="A25" s="8">
        <v>17</v>
      </c>
      <c r="B25" s="29" t="s">
        <v>233</v>
      </c>
      <c r="C25" s="10">
        <v>2</v>
      </c>
      <c r="D25" s="10" t="s">
        <v>272</v>
      </c>
      <c r="E25" s="11">
        <v>37230</v>
      </c>
      <c r="F25" s="10" t="s">
        <v>60</v>
      </c>
      <c r="G25" s="10">
        <v>11</v>
      </c>
      <c r="H25" s="10">
        <v>18</v>
      </c>
      <c r="I25" s="10">
        <v>35</v>
      </c>
      <c r="J25" s="10">
        <v>8</v>
      </c>
      <c r="K25" s="10">
        <v>0</v>
      </c>
      <c r="L25" s="10" t="s">
        <v>298</v>
      </c>
      <c r="M25" s="10">
        <v>64</v>
      </c>
      <c r="N25" s="10">
        <v>14</v>
      </c>
      <c r="O25" s="10">
        <f>H25+J25+37+N25</f>
        <v>77</v>
      </c>
      <c r="P25" s="9">
        <v>17</v>
      </c>
    </row>
    <row r="26" spans="1:16" s="12" customFormat="1" ht="12.75" customHeight="1">
      <c r="A26" s="8">
        <v>18</v>
      </c>
      <c r="B26" s="29" t="s">
        <v>119</v>
      </c>
      <c r="C26" s="10">
        <v>2</v>
      </c>
      <c r="D26" s="10" t="s">
        <v>80</v>
      </c>
      <c r="E26" s="11">
        <v>36886</v>
      </c>
      <c r="F26" s="10" t="s">
        <v>60</v>
      </c>
      <c r="G26" s="10">
        <v>0</v>
      </c>
      <c r="H26" s="10" t="s">
        <v>298</v>
      </c>
      <c r="I26" s="10">
        <v>76</v>
      </c>
      <c r="J26" s="10">
        <v>27</v>
      </c>
      <c r="K26" s="10">
        <v>22</v>
      </c>
      <c r="L26" s="10">
        <v>7</v>
      </c>
      <c r="M26" s="10">
        <v>69</v>
      </c>
      <c r="N26" s="10">
        <v>17</v>
      </c>
      <c r="O26" s="10">
        <f>27+J26+L26+N26</f>
        <v>78</v>
      </c>
      <c r="P26" s="9">
        <v>18</v>
      </c>
    </row>
    <row r="27" spans="1:16" s="12" customFormat="1" ht="12.75" customHeight="1">
      <c r="A27" s="8">
        <v>19</v>
      </c>
      <c r="B27" s="29" t="s">
        <v>237</v>
      </c>
      <c r="C27" s="10">
        <v>2</v>
      </c>
      <c r="D27" s="10" t="s">
        <v>65</v>
      </c>
      <c r="E27" s="11">
        <v>37611</v>
      </c>
      <c r="F27" s="10" t="s">
        <v>60</v>
      </c>
      <c r="G27" s="10">
        <v>2</v>
      </c>
      <c r="H27" s="10">
        <v>28</v>
      </c>
      <c r="I27" s="10">
        <v>56</v>
      </c>
      <c r="J27" s="10">
        <v>21</v>
      </c>
      <c r="K27" s="10">
        <v>24</v>
      </c>
      <c r="L27" s="10">
        <v>4</v>
      </c>
      <c r="M27" s="10">
        <v>104</v>
      </c>
      <c r="N27" s="10">
        <v>26</v>
      </c>
      <c r="O27" s="10">
        <f>H27+J27+L27+N27</f>
        <v>79</v>
      </c>
      <c r="P27" s="9">
        <v>19</v>
      </c>
    </row>
    <row r="28" spans="1:16" s="12" customFormat="1" ht="12.75" customHeight="1">
      <c r="A28" s="8">
        <v>20</v>
      </c>
      <c r="B28" s="29" t="s">
        <v>119</v>
      </c>
      <c r="C28" s="10">
        <v>2</v>
      </c>
      <c r="D28" s="10" t="s">
        <v>295</v>
      </c>
      <c r="E28" s="11">
        <v>37583</v>
      </c>
      <c r="F28" s="10" t="s">
        <v>60</v>
      </c>
      <c r="G28" s="10">
        <v>12</v>
      </c>
      <c r="H28" s="10">
        <v>16</v>
      </c>
      <c r="I28" s="10">
        <v>65</v>
      </c>
      <c r="J28" s="10">
        <v>23</v>
      </c>
      <c r="K28" s="10">
        <v>14</v>
      </c>
      <c r="L28" s="10">
        <v>12</v>
      </c>
      <c r="M28" s="10">
        <v>137</v>
      </c>
      <c r="N28" s="10">
        <v>31</v>
      </c>
      <c r="O28" s="10">
        <f>H28+J28+L28+N28</f>
        <v>82</v>
      </c>
      <c r="P28" s="9">
        <v>20</v>
      </c>
    </row>
    <row r="29" spans="1:16" s="12" customFormat="1" ht="12.75" customHeight="1">
      <c r="A29" s="8">
        <v>21</v>
      </c>
      <c r="B29" s="29" t="s">
        <v>119</v>
      </c>
      <c r="C29" s="10">
        <v>2</v>
      </c>
      <c r="D29" s="10" t="s">
        <v>21</v>
      </c>
      <c r="E29" s="11">
        <v>37233</v>
      </c>
      <c r="F29" s="10" t="s">
        <v>60</v>
      </c>
      <c r="G29" s="10">
        <v>6</v>
      </c>
      <c r="H29" s="10">
        <v>25</v>
      </c>
      <c r="I29" s="10">
        <v>49</v>
      </c>
      <c r="J29" s="10">
        <v>16</v>
      </c>
      <c r="K29" s="10">
        <v>0</v>
      </c>
      <c r="L29" s="10" t="s">
        <v>298</v>
      </c>
      <c r="M29" s="10">
        <v>53</v>
      </c>
      <c r="N29" s="10">
        <v>6</v>
      </c>
      <c r="O29" s="10">
        <f>H29+J29+37+N29</f>
        <v>84</v>
      </c>
      <c r="P29" s="9">
        <v>21</v>
      </c>
    </row>
    <row r="30" spans="1:16" s="12" customFormat="1" ht="12.75" customHeight="1">
      <c r="A30" s="8">
        <v>22</v>
      </c>
      <c r="B30" s="29" t="s">
        <v>106</v>
      </c>
      <c r="C30" s="10">
        <v>2</v>
      </c>
      <c r="D30" s="10" t="s">
        <v>285</v>
      </c>
      <c r="E30" s="11">
        <v>36920</v>
      </c>
      <c r="F30" s="10" t="s">
        <v>60</v>
      </c>
      <c r="G30" s="10">
        <v>10</v>
      </c>
      <c r="H30" s="10">
        <v>21</v>
      </c>
      <c r="I30" s="10">
        <v>83</v>
      </c>
      <c r="J30" s="10">
        <v>28</v>
      </c>
      <c r="K30" s="10">
        <v>8</v>
      </c>
      <c r="L30" s="10">
        <v>20</v>
      </c>
      <c r="M30" s="10">
        <v>68</v>
      </c>
      <c r="N30" s="10">
        <v>16</v>
      </c>
      <c r="O30" s="10">
        <f>H30+J30+L30+N30</f>
        <v>85</v>
      </c>
      <c r="P30" s="9">
        <v>22</v>
      </c>
    </row>
    <row r="31" spans="1:16" s="12" customFormat="1" ht="12.75" customHeight="1">
      <c r="A31" s="8">
        <v>23</v>
      </c>
      <c r="B31" s="29" t="s">
        <v>113</v>
      </c>
      <c r="C31" s="10">
        <v>2</v>
      </c>
      <c r="D31" s="10" t="s">
        <v>287</v>
      </c>
      <c r="E31" s="11">
        <v>37406</v>
      </c>
      <c r="F31" s="10" t="s">
        <v>60</v>
      </c>
      <c r="G31" s="10">
        <v>0</v>
      </c>
      <c r="H31" s="10" t="s">
        <v>298</v>
      </c>
      <c r="I31" s="10">
        <v>53</v>
      </c>
      <c r="J31" s="10">
        <v>19</v>
      </c>
      <c r="K31" s="10">
        <v>2</v>
      </c>
      <c r="L31" s="10">
        <v>29</v>
      </c>
      <c r="M31" s="10">
        <v>64</v>
      </c>
      <c r="N31" s="10">
        <v>13</v>
      </c>
      <c r="O31" s="10">
        <f>27+J31+L31+N31</f>
        <v>88</v>
      </c>
      <c r="P31" s="9">
        <v>23</v>
      </c>
    </row>
    <row r="32" spans="1:16" s="12" customFormat="1" ht="12.75" customHeight="1">
      <c r="A32" s="8">
        <v>24</v>
      </c>
      <c r="B32" s="29" t="s">
        <v>239</v>
      </c>
      <c r="C32" s="10">
        <v>2</v>
      </c>
      <c r="D32" s="10" t="s">
        <v>280</v>
      </c>
      <c r="E32" s="11">
        <v>37119</v>
      </c>
      <c r="F32" s="10" t="s">
        <v>60</v>
      </c>
      <c r="G32" s="10">
        <v>20</v>
      </c>
      <c r="H32" s="10">
        <v>9</v>
      </c>
      <c r="I32" s="10">
        <v>113</v>
      </c>
      <c r="J32" s="10">
        <v>34</v>
      </c>
      <c r="K32" s="10">
        <v>14</v>
      </c>
      <c r="L32" s="10">
        <v>14</v>
      </c>
      <c r="M32" s="10">
        <v>139</v>
      </c>
      <c r="N32" s="10">
        <v>34</v>
      </c>
      <c r="O32" s="10">
        <f>H32+J32+L32+N32</f>
        <v>91</v>
      </c>
      <c r="P32" s="9">
        <v>24</v>
      </c>
    </row>
    <row r="33" spans="1:16" s="12" customFormat="1" ht="12.75" customHeight="1">
      <c r="A33" s="8">
        <v>25</v>
      </c>
      <c r="B33" s="29" t="s">
        <v>119</v>
      </c>
      <c r="C33" s="10">
        <v>2</v>
      </c>
      <c r="D33" s="10" t="s">
        <v>20</v>
      </c>
      <c r="E33" s="11">
        <v>37018</v>
      </c>
      <c r="F33" s="10" t="s">
        <v>60</v>
      </c>
      <c r="G33" s="10">
        <v>0</v>
      </c>
      <c r="H33" s="10" t="s">
        <v>298</v>
      </c>
      <c r="I33" s="10">
        <v>67</v>
      </c>
      <c r="J33" s="10">
        <v>25</v>
      </c>
      <c r="K33" s="10">
        <v>11</v>
      </c>
      <c r="L33" s="10">
        <v>19</v>
      </c>
      <c r="M33" s="10">
        <v>74</v>
      </c>
      <c r="N33" s="10">
        <v>20</v>
      </c>
      <c r="O33" s="10">
        <f>27+J33+L33+N33</f>
        <v>91</v>
      </c>
      <c r="P33" s="9">
        <v>25</v>
      </c>
    </row>
    <row r="34" spans="1:16" s="12" customFormat="1" ht="12.75" customHeight="1">
      <c r="A34" s="8">
        <v>26</v>
      </c>
      <c r="B34" s="29" t="s">
        <v>113</v>
      </c>
      <c r="C34" s="10">
        <v>2</v>
      </c>
      <c r="D34" s="10" t="s">
        <v>286</v>
      </c>
      <c r="E34" s="11">
        <v>37412</v>
      </c>
      <c r="F34" s="10" t="s">
        <v>60</v>
      </c>
      <c r="G34" s="10">
        <v>10</v>
      </c>
      <c r="H34" s="10">
        <v>20</v>
      </c>
      <c r="I34" s="10">
        <v>65</v>
      </c>
      <c r="J34" s="10">
        <v>24</v>
      </c>
      <c r="K34" s="10">
        <v>0</v>
      </c>
      <c r="L34" s="10" t="s">
        <v>298</v>
      </c>
      <c r="M34" s="10">
        <v>64</v>
      </c>
      <c r="N34" s="10">
        <v>12</v>
      </c>
      <c r="O34" s="10">
        <f>H34+J34+37+N34</f>
        <v>93</v>
      </c>
      <c r="P34" s="9">
        <v>26</v>
      </c>
    </row>
    <row r="35" spans="1:16" s="12" customFormat="1" ht="12.75" customHeight="1">
      <c r="A35" s="8">
        <v>27</v>
      </c>
      <c r="B35" s="29" t="s">
        <v>233</v>
      </c>
      <c r="C35" s="10">
        <v>2</v>
      </c>
      <c r="D35" s="10" t="s">
        <v>274</v>
      </c>
      <c r="E35" s="11">
        <v>37154</v>
      </c>
      <c r="F35" s="10" t="s">
        <v>60</v>
      </c>
      <c r="G35" s="10">
        <v>2</v>
      </c>
      <c r="H35" s="10">
        <v>29</v>
      </c>
      <c r="I35" s="10">
        <v>35</v>
      </c>
      <c r="J35" s="10">
        <v>9</v>
      </c>
      <c r="K35" s="10">
        <v>5</v>
      </c>
      <c r="L35" s="10">
        <v>23</v>
      </c>
      <c r="M35" s="10">
        <v>180</v>
      </c>
      <c r="N35" s="10">
        <v>42</v>
      </c>
      <c r="O35" s="10">
        <f>H35+J35+L35+N35</f>
        <v>103</v>
      </c>
      <c r="P35" s="9">
        <v>27</v>
      </c>
    </row>
    <row r="36" spans="1:16" s="12" customFormat="1" ht="12.75" customHeight="1">
      <c r="A36" s="8">
        <v>28</v>
      </c>
      <c r="B36" s="29" t="s">
        <v>119</v>
      </c>
      <c r="C36" s="10">
        <v>2</v>
      </c>
      <c r="D36" s="10" t="s">
        <v>294</v>
      </c>
      <c r="E36" s="11">
        <v>36955</v>
      </c>
      <c r="F36" s="10" t="s">
        <v>60</v>
      </c>
      <c r="G36" s="10">
        <v>6</v>
      </c>
      <c r="H36" s="10">
        <v>26</v>
      </c>
      <c r="I36" s="10">
        <v>63</v>
      </c>
      <c r="J36" s="10">
        <v>22</v>
      </c>
      <c r="K36" s="10">
        <v>2</v>
      </c>
      <c r="L36" s="10">
        <v>30</v>
      </c>
      <c r="M36" s="10">
        <v>108</v>
      </c>
      <c r="N36" s="10">
        <v>27</v>
      </c>
      <c r="O36" s="10">
        <f>H36+J36+L36+N36</f>
        <v>105</v>
      </c>
      <c r="P36" s="9">
        <v>28</v>
      </c>
    </row>
    <row r="37" spans="1:16" s="12" customFormat="1" ht="12.75" customHeight="1">
      <c r="A37" s="8">
        <v>29</v>
      </c>
      <c r="B37" s="29" t="s">
        <v>106</v>
      </c>
      <c r="C37" s="10">
        <v>2</v>
      </c>
      <c r="D37" s="10" t="s">
        <v>284</v>
      </c>
      <c r="E37" s="11">
        <v>37018</v>
      </c>
      <c r="F37" s="10" t="s">
        <v>60</v>
      </c>
      <c r="G37" s="10">
        <v>0</v>
      </c>
      <c r="H37" s="10" t="s">
        <v>298</v>
      </c>
      <c r="I37" s="10">
        <v>106</v>
      </c>
      <c r="J37" s="10">
        <v>31</v>
      </c>
      <c r="K37" s="10">
        <v>5</v>
      </c>
      <c r="L37" s="10">
        <v>24</v>
      </c>
      <c r="M37" s="10">
        <v>95</v>
      </c>
      <c r="N37" s="10">
        <v>25</v>
      </c>
      <c r="O37" s="10">
        <f>27+J37+L37+N37</f>
        <v>107</v>
      </c>
      <c r="P37" s="9">
        <v>29</v>
      </c>
    </row>
    <row r="38" spans="1:16" s="12" customFormat="1" ht="12.75" customHeight="1">
      <c r="A38" s="8">
        <v>30</v>
      </c>
      <c r="B38" s="29" t="s">
        <v>246</v>
      </c>
      <c r="C38" s="10">
        <v>2</v>
      </c>
      <c r="D38" s="10" t="s">
        <v>283</v>
      </c>
      <c r="E38" s="11">
        <v>37809</v>
      </c>
      <c r="F38" s="10" t="s">
        <v>60</v>
      </c>
      <c r="G38" s="10">
        <v>0</v>
      </c>
      <c r="H38" s="10" t="s">
        <v>298</v>
      </c>
      <c r="I38" s="10">
        <v>230</v>
      </c>
      <c r="J38" s="10">
        <v>39</v>
      </c>
      <c r="K38" s="10">
        <v>15</v>
      </c>
      <c r="L38" s="10">
        <v>11</v>
      </c>
      <c r="M38" s="10">
        <v>165</v>
      </c>
      <c r="N38" s="10">
        <v>35</v>
      </c>
      <c r="O38" s="10">
        <f>27+J38+L38+N38</f>
        <v>112</v>
      </c>
      <c r="P38" s="9">
        <v>30</v>
      </c>
    </row>
    <row r="39" spans="1:16" s="12" customFormat="1" ht="12.75" customHeight="1">
      <c r="A39" s="8">
        <v>31</v>
      </c>
      <c r="B39" s="29" t="s">
        <v>237</v>
      </c>
      <c r="C39" s="10">
        <v>2</v>
      </c>
      <c r="D39" s="10" t="s">
        <v>61</v>
      </c>
      <c r="E39" s="11">
        <v>37605</v>
      </c>
      <c r="F39" s="10" t="s">
        <v>60</v>
      </c>
      <c r="G39" s="10">
        <v>24</v>
      </c>
      <c r="H39" s="10">
        <v>6</v>
      </c>
      <c r="I39" s="10">
        <v>75</v>
      </c>
      <c r="J39" s="10">
        <v>26</v>
      </c>
      <c r="K39" s="10">
        <v>0</v>
      </c>
      <c r="L39" s="10" t="s">
        <v>298</v>
      </c>
      <c r="M39" s="10">
        <v>210</v>
      </c>
      <c r="N39" s="10">
        <v>43</v>
      </c>
      <c r="O39" s="10">
        <f>H39+J39+37+N39</f>
        <v>112</v>
      </c>
      <c r="P39" s="9">
        <v>31</v>
      </c>
    </row>
    <row r="40" spans="1:16" s="12" customFormat="1" ht="12.75" customHeight="1">
      <c r="A40" s="8">
        <v>32</v>
      </c>
      <c r="B40" s="29" t="s">
        <v>246</v>
      </c>
      <c r="C40" s="10">
        <v>2</v>
      </c>
      <c r="D40" s="10" t="s">
        <v>69</v>
      </c>
      <c r="E40" s="11">
        <v>37799</v>
      </c>
      <c r="F40" s="10" t="s">
        <v>60</v>
      </c>
      <c r="G40" s="10">
        <v>3</v>
      </c>
      <c r="H40" s="10">
        <v>27</v>
      </c>
      <c r="I40" s="10">
        <v>90</v>
      </c>
      <c r="J40" s="10">
        <v>29</v>
      </c>
      <c r="K40" s="10">
        <v>0</v>
      </c>
      <c r="L40" s="10" t="s">
        <v>298</v>
      </c>
      <c r="M40" s="10">
        <v>78</v>
      </c>
      <c r="N40" s="10">
        <v>22</v>
      </c>
      <c r="O40" s="10">
        <f>H40+J40+37+N40</f>
        <v>115</v>
      </c>
      <c r="P40" s="9">
        <v>32</v>
      </c>
    </row>
    <row r="41" spans="1:16" s="12" customFormat="1" ht="12.75" customHeight="1">
      <c r="A41" s="8">
        <v>33</v>
      </c>
      <c r="B41" s="29" t="s">
        <v>237</v>
      </c>
      <c r="C41" s="10">
        <v>2</v>
      </c>
      <c r="D41" s="10" t="s">
        <v>279</v>
      </c>
      <c r="E41" s="11">
        <v>37913</v>
      </c>
      <c r="F41" s="10" t="s">
        <v>60</v>
      </c>
      <c r="G41" s="10">
        <v>0</v>
      </c>
      <c r="H41" s="10" t="s">
        <v>298</v>
      </c>
      <c r="I41" s="10">
        <v>117</v>
      </c>
      <c r="J41" s="10">
        <v>35</v>
      </c>
      <c r="K41" s="10">
        <v>4</v>
      </c>
      <c r="L41" s="10">
        <v>25</v>
      </c>
      <c r="M41" s="10">
        <v>139</v>
      </c>
      <c r="N41" s="10">
        <v>32</v>
      </c>
      <c r="O41" s="10">
        <f>27+J41+L41+N41</f>
        <v>119</v>
      </c>
      <c r="P41" s="9">
        <v>33</v>
      </c>
    </row>
    <row r="42" spans="1:16" s="12" customFormat="1" ht="12.75" customHeight="1">
      <c r="A42" s="8">
        <v>34</v>
      </c>
      <c r="B42" s="29" t="s">
        <v>237</v>
      </c>
      <c r="C42" s="10">
        <v>2</v>
      </c>
      <c r="D42" s="10" t="s">
        <v>278</v>
      </c>
      <c r="E42" s="11">
        <v>38127</v>
      </c>
      <c r="F42" s="10" t="s">
        <v>60</v>
      </c>
      <c r="G42" s="10">
        <v>0</v>
      </c>
      <c r="H42" s="10" t="s">
        <v>298</v>
      </c>
      <c r="I42" s="10">
        <v>93</v>
      </c>
      <c r="J42" s="10">
        <v>30</v>
      </c>
      <c r="K42" s="10">
        <v>3</v>
      </c>
      <c r="L42" s="10">
        <v>27</v>
      </c>
      <c r="M42" s="10">
        <v>180</v>
      </c>
      <c r="N42" s="10">
        <v>37</v>
      </c>
      <c r="O42" s="10">
        <f>27+J42+L42+N42</f>
        <v>121</v>
      </c>
      <c r="P42" s="9">
        <v>34</v>
      </c>
    </row>
    <row r="43" spans="1:16" s="12" customFormat="1" ht="12.75" customHeight="1">
      <c r="A43" s="8">
        <v>35</v>
      </c>
      <c r="B43" s="29" t="s">
        <v>239</v>
      </c>
      <c r="C43" s="10">
        <v>2</v>
      </c>
      <c r="D43" s="10" t="s">
        <v>281</v>
      </c>
      <c r="E43" s="11">
        <v>36603</v>
      </c>
      <c r="F43" s="10" t="s">
        <v>60</v>
      </c>
      <c r="G43" s="10">
        <v>11</v>
      </c>
      <c r="H43" s="10">
        <v>19</v>
      </c>
      <c r="I43" s="10">
        <v>250</v>
      </c>
      <c r="J43" s="10">
        <v>41</v>
      </c>
      <c r="K43" s="10">
        <v>0</v>
      </c>
      <c r="L43" s="10" t="s">
        <v>298</v>
      </c>
      <c r="M43" s="10">
        <v>130</v>
      </c>
      <c r="N43" s="10">
        <v>29</v>
      </c>
      <c r="O43" s="10">
        <f>H43+J43+37+N43</f>
        <v>126</v>
      </c>
      <c r="P43" s="9">
        <v>35</v>
      </c>
    </row>
    <row r="44" spans="1:16" s="12" customFormat="1" ht="12.75" customHeight="1">
      <c r="A44" s="8">
        <v>36</v>
      </c>
      <c r="B44" s="29" t="s">
        <v>237</v>
      </c>
      <c r="C44" s="10">
        <v>2</v>
      </c>
      <c r="D44" s="10" t="s">
        <v>277</v>
      </c>
      <c r="E44" s="11">
        <v>38352</v>
      </c>
      <c r="F44" s="10" t="s">
        <v>60</v>
      </c>
      <c r="G44" s="10">
        <v>7</v>
      </c>
      <c r="H44" s="10">
        <v>24</v>
      </c>
      <c r="I44" s="10">
        <v>160</v>
      </c>
      <c r="J44" s="10">
        <v>37</v>
      </c>
      <c r="K44" s="10">
        <v>0</v>
      </c>
      <c r="L44" s="10" t="s">
        <v>298</v>
      </c>
      <c r="M44" s="10">
        <v>180</v>
      </c>
      <c r="N44" s="10">
        <v>36</v>
      </c>
      <c r="O44" s="10">
        <f>H44+J44+37+N44</f>
        <v>134</v>
      </c>
      <c r="P44" s="9">
        <v>36</v>
      </c>
    </row>
    <row r="45" spans="1:16" s="12" customFormat="1" ht="12.75" customHeight="1">
      <c r="A45" s="8">
        <v>37</v>
      </c>
      <c r="B45" s="29" t="s">
        <v>125</v>
      </c>
      <c r="C45" s="10">
        <v>2</v>
      </c>
      <c r="D45" s="10" t="s">
        <v>291</v>
      </c>
      <c r="E45" s="11">
        <v>37666</v>
      </c>
      <c r="F45" s="10" t="s">
        <v>60</v>
      </c>
      <c r="G45" s="10">
        <v>0</v>
      </c>
      <c r="H45" s="10" t="s">
        <v>298</v>
      </c>
      <c r="I45" s="10">
        <v>330</v>
      </c>
      <c r="J45" s="10">
        <v>43</v>
      </c>
      <c r="K45" s="10">
        <v>4</v>
      </c>
      <c r="L45" s="10">
        <v>26</v>
      </c>
      <c r="M45" s="10">
        <v>180</v>
      </c>
      <c r="N45" s="10">
        <v>38</v>
      </c>
      <c r="O45" s="10">
        <f>27+J45+L45+N45</f>
        <v>134</v>
      </c>
      <c r="P45" s="9">
        <v>37</v>
      </c>
    </row>
    <row r="46" spans="1:16" s="12" customFormat="1" ht="12.75" customHeight="1">
      <c r="A46" s="8">
        <v>38</v>
      </c>
      <c r="B46" s="29" t="s">
        <v>246</v>
      </c>
      <c r="C46" s="10">
        <v>2</v>
      </c>
      <c r="D46" s="10" t="s">
        <v>70</v>
      </c>
      <c r="E46" s="11">
        <v>37937</v>
      </c>
      <c r="F46" s="10" t="s">
        <v>60</v>
      </c>
      <c r="G46" s="10">
        <v>0</v>
      </c>
      <c r="H46" s="10" t="s">
        <v>298</v>
      </c>
      <c r="I46" s="10">
        <v>112</v>
      </c>
      <c r="J46" s="10">
        <v>33</v>
      </c>
      <c r="K46" s="10">
        <v>0</v>
      </c>
      <c r="L46" s="10" t="s">
        <v>298</v>
      </c>
      <c r="M46" s="10">
        <v>129</v>
      </c>
      <c r="N46" s="10">
        <v>28</v>
      </c>
      <c r="O46" s="10">
        <f>37+J46+37+N46</f>
        <v>135</v>
      </c>
      <c r="P46" s="9">
        <v>38</v>
      </c>
    </row>
    <row r="47" spans="1:16" s="12" customFormat="1" ht="12.75" customHeight="1">
      <c r="A47" s="8">
        <v>39</v>
      </c>
      <c r="B47" s="29" t="s">
        <v>237</v>
      </c>
      <c r="C47" s="10">
        <v>2</v>
      </c>
      <c r="D47" s="10" t="s">
        <v>276</v>
      </c>
      <c r="E47" s="11">
        <v>37391</v>
      </c>
      <c r="F47" s="10" t="s">
        <v>60</v>
      </c>
      <c r="G47" s="10">
        <v>0</v>
      </c>
      <c r="H47" s="10" t="s">
        <v>298</v>
      </c>
      <c r="I47" s="10">
        <v>130</v>
      </c>
      <c r="J47" s="10">
        <v>36</v>
      </c>
      <c r="K47" s="10">
        <v>1</v>
      </c>
      <c r="L47" s="10" t="s">
        <v>298</v>
      </c>
      <c r="M47" s="10">
        <v>136</v>
      </c>
      <c r="N47" s="10">
        <v>30</v>
      </c>
      <c r="O47" s="10">
        <f>37+J47+37+N47</f>
        <v>140</v>
      </c>
      <c r="P47" s="9">
        <v>39</v>
      </c>
    </row>
    <row r="48" spans="1:16" s="12" customFormat="1" ht="12.75" customHeight="1">
      <c r="A48" s="8">
        <v>40</v>
      </c>
      <c r="B48" s="29" t="s">
        <v>125</v>
      </c>
      <c r="C48" s="10">
        <v>2</v>
      </c>
      <c r="D48" s="10" t="s">
        <v>292</v>
      </c>
      <c r="E48" s="11">
        <v>37457</v>
      </c>
      <c r="F48" s="10" t="s">
        <v>60</v>
      </c>
      <c r="G48" s="10">
        <v>0</v>
      </c>
      <c r="H48" s="10" t="s">
        <v>298</v>
      </c>
      <c r="I48" s="10">
        <v>260</v>
      </c>
      <c r="J48" s="10">
        <v>42</v>
      </c>
      <c r="K48" s="10">
        <v>5</v>
      </c>
      <c r="L48" s="10">
        <v>22</v>
      </c>
      <c r="M48" s="10">
        <v>180</v>
      </c>
      <c r="N48" s="10">
        <v>40</v>
      </c>
      <c r="O48" s="10">
        <f>37+J48+L48+N48</f>
        <v>141</v>
      </c>
      <c r="P48" s="9">
        <v>40</v>
      </c>
    </row>
    <row r="49" spans="1:16" s="12" customFormat="1" ht="12.75" customHeight="1">
      <c r="A49" s="8">
        <v>41</v>
      </c>
      <c r="B49" s="29" t="s">
        <v>125</v>
      </c>
      <c r="C49" s="10">
        <v>2</v>
      </c>
      <c r="D49" s="10" t="s">
        <v>293</v>
      </c>
      <c r="E49" s="11">
        <v>37571</v>
      </c>
      <c r="F49" s="10" t="s">
        <v>60</v>
      </c>
      <c r="G49" s="10">
        <v>0</v>
      </c>
      <c r="H49" s="10" t="s">
        <v>298</v>
      </c>
      <c r="I49" s="10">
        <v>110</v>
      </c>
      <c r="J49" s="10">
        <v>32</v>
      </c>
      <c r="K49" s="10">
        <v>0</v>
      </c>
      <c r="L49" s="10" t="s">
        <v>298</v>
      </c>
      <c r="M49" s="10">
        <v>180</v>
      </c>
      <c r="N49" s="10">
        <v>39</v>
      </c>
      <c r="O49" s="10">
        <f>37+J49+37+N49</f>
        <v>145</v>
      </c>
      <c r="P49" s="9">
        <v>41</v>
      </c>
    </row>
    <row r="50" spans="1:16" s="12" customFormat="1" ht="12.75" customHeight="1">
      <c r="A50" s="8">
        <v>42</v>
      </c>
      <c r="B50" s="29" t="s">
        <v>125</v>
      </c>
      <c r="C50" s="10">
        <v>2</v>
      </c>
      <c r="D50" s="10" t="s">
        <v>290</v>
      </c>
      <c r="E50" s="11">
        <v>37319</v>
      </c>
      <c r="F50" s="10" t="s">
        <v>60</v>
      </c>
      <c r="G50" s="10">
        <v>1</v>
      </c>
      <c r="H50" s="10">
        <v>30</v>
      </c>
      <c r="I50" s="10">
        <v>190</v>
      </c>
      <c r="J50" s="10">
        <v>38</v>
      </c>
      <c r="K50" s="10">
        <v>0</v>
      </c>
      <c r="L50" s="10" t="s">
        <v>298</v>
      </c>
      <c r="M50" s="10">
        <v>180</v>
      </c>
      <c r="N50" s="10">
        <v>41</v>
      </c>
      <c r="O50" s="10">
        <f>H50+J50+37+N50</f>
        <v>146</v>
      </c>
      <c r="P50" s="9">
        <v>42</v>
      </c>
    </row>
    <row r="51" spans="1:16" s="12" customFormat="1" ht="12.75" customHeight="1">
      <c r="A51" s="8">
        <v>43</v>
      </c>
      <c r="B51" s="29" t="s">
        <v>239</v>
      </c>
      <c r="C51" s="46">
        <v>2</v>
      </c>
      <c r="D51" s="10" t="s">
        <v>23</v>
      </c>
      <c r="E51" s="11">
        <v>37562</v>
      </c>
      <c r="F51" s="37" t="s">
        <v>60</v>
      </c>
      <c r="G51" s="10">
        <v>0</v>
      </c>
      <c r="H51" s="10" t="s">
        <v>298</v>
      </c>
      <c r="I51" s="10">
        <v>250</v>
      </c>
      <c r="J51" s="10">
        <v>40</v>
      </c>
      <c r="K51" s="10">
        <v>0</v>
      </c>
      <c r="L51" s="10" t="s">
        <v>298</v>
      </c>
      <c r="M51" s="10">
        <v>139</v>
      </c>
      <c r="N51" s="10">
        <v>33</v>
      </c>
      <c r="O51" s="10">
        <f>37+J51+37+N51</f>
        <v>147</v>
      </c>
      <c r="P51" s="9">
        <v>43</v>
      </c>
    </row>
    <row r="52" spans="1:16" ht="9.75" customHeight="1"/>
    <row r="53" spans="1:16">
      <c r="A53" s="48" t="s">
        <v>296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6" customHeight="1"/>
    <row r="55" spans="1:16">
      <c r="A55" s="48" t="s">
        <v>43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</sheetData>
  <sortState ref="B9:P51">
    <sortCondition ref="O9:O51"/>
    <sortCondition descending="1" ref="E9:E51"/>
  </sortState>
  <mergeCells count="18">
    <mergeCell ref="A55:P55"/>
    <mergeCell ref="A7:A8"/>
    <mergeCell ref="B7:B8"/>
    <mergeCell ref="D7:D8"/>
    <mergeCell ref="E7:E8"/>
    <mergeCell ref="G7:H7"/>
    <mergeCell ref="I7:J7"/>
    <mergeCell ref="K7:L7"/>
    <mergeCell ref="M7:N7"/>
    <mergeCell ref="O7:O8"/>
    <mergeCell ref="P7:P8"/>
    <mergeCell ref="A53:P53"/>
    <mergeCell ref="A1:P1"/>
    <mergeCell ref="A3:P3"/>
    <mergeCell ref="A4:P4"/>
    <mergeCell ref="A5:P5"/>
    <mergeCell ref="A6:B6"/>
    <mergeCell ref="E6:P6"/>
  </mergeCells>
  <pageMargins left="7.874015748031496E-2" right="7.874015748031496E-2" top="0.15748031496062992" bottom="0.15748031496062992" header="0.15748031496062992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workbookViewId="0">
      <selection activeCell="R2" sqref="R2"/>
    </sheetView>
  </sheetViews>
  <sheetFormatPr defaultRowHeight="15"/>
  <cols>
    <col min="1" max="1" width="3.42578125" style="21" bestFit="1" customWidth="1"/>
    <col min="2" max="2" width="17.7109375" style="4" customWidth="1"/>
    <col min="3" max="3" width="10.140625" style="17" hidden="1" customWidth="1"/>
    <col min="4" max="4" width="19.28515625" style="17" bestFit="1" customWidth="1"/>
    <col min="5" max="5" width="8.7109375" style="43" customWidth="1"/>
    <col min="6" max="6" width="10.140625" style="12" hidden="1" customWidth="1"/>
    <col min="7" max="7" width="5.85546875" style="12" customWidth="1"/>
    <col min="8" max="8" width="4.85546875" style="12" customWidth="1"/>
    <col min="9" max="9" width="6.140625" style="28" bestFit="1" customWidth="1"/>
    <col min="10" max="10" width="4.5703125" style="21" customWidth="1"/>
    <col min="11" max="11" width="5.85546875" style="21" customWidth="1"/>
    <col min="12" max="12" width="4.7109375" style="21" bestFit="1" customWidth="1"/>
    <col min="13" max="13" width="6.140625" style="21" bestFit="1" customWidth="1"/>
    <col min="14" max="14" width="4.28515625" style="21" customWidth="1"/>
    <col min="15" max="15" width="4.7109375" style="21" customWidth="1"/>
    <col min="16" max="16" width="4.42578125" style="21" customWidth="1"/>
    <col min="17" max="16384" width="9.140625" style="21"/>
  </cols>
  <sheetData>
    <row r="1" spans="1:16" s="20" customFormat="1" ht="41.25" customHeight="1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0" customFormat="1" ht="12.75" customHeight="1">
      <c r="A2" s="19"/>
      <c r="B2" s="18"/>
      <c r="C2" s="15"/>
      <c r="D2" s="15"/>
      <c r="E2" s="42"/>
      <c r="F2" s="13"/>
      <c r="G2" s="13"/>
      <c r="H2" s="13"/>
      <c r="I2" s="25"/>
    </row>
    <row r="3" spans="1:16" ht="21.7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.75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>
      <c r="A5" s="53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" customHeight="1">
      <c r="A6" s="54">
        <v>42434</v>
      </c>
      <c r="B6" s="55"/>
      <c r="C6" s="5"/>
      <c r="D6" s="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12" customFormat="1" ht="42" customHeight="1">
      <c r="A7" s="57" t="s">
        <v>6</v>
      </c>
      <c r="B7" s="57" t="s">
        <v>2</v>
      </c>
      <c r="D7" s="47" t="s">
        <v>0</v>
      </c>
      <c r="E7" s="61" t="s">
        <v>1</v>
      </c>
      <c r="F7" s="22"/>
      <c r="G7" s="47" t="s">
        <v>44</v>
      </c>
      <c r="H7" s="47"/>
      <c r="I7" s="47" t="s">
        <v>28</v>
      </c>
      <c r="J7" s="47"/>
      <c r="K7" s="47" t="s">
        <v>98</v>
      </c>
      <c r="L7" s="47"/>
      <c r="M7" s="65" t="s">
        <v>31</v>
      </c>
      <c r="N7" s="66"/>
      <c r="O7" s="60" t="s">
        <v>29</v>
      </c>
      <c r="P7" s="60" t="s">
        <v>30</v>
      </c>
    </row>
    <row r="8" spans="1:16" s="12" customFormat="1" ht="12.75" customHeight="1">
      <c r="A8" s="58"/>
      <c r="B8" s="58"/>
      <c r="D8" s="47"/>
      <c r="E8" s="61"/>
      <c r="F8" s="22"/>
      <c r="G8" s="40" t="s">
        <v>5</v>
      </c>
      <c r="H8" s="41" t="s">
        <v>27</v>
      </c>
      <c r="I8" s="23" t="s">
        <v>5</v>
      </c>
      <c r="J8" s="41" t="s">
        <v>27</v>
      </c>
      <c r="K8" s="40" t="s">
        <v>5</v>
      </c>
      <c r="L8" s="41" t="s">
        <v>27</v>
      </c>
      <c r="M8" s="40" t="s">
        <v>5</v>
      </c>
      <c r="N8" s="41" t="s">
        <v>27</v>
      </c>
      <c r="O8" s="60"/>
      <c r="P8" s="60"/>
    </row>
    <row r="9" spans="1:16" s="12" customFormat="1" ht="12">
      <c r="A9" s="8">
        <v>1</v>
      </c>
      <c r="B9" s="29" t="s">
        <v>182</v>
      </c>
      <c r="C9" s="10">
        <v>3</v>
      </c>
      <c r="D9" s="10" t="s">
        <v>85</v>
      </c>
      <c r="E9" s="11">
        <v>36538</v>
      </c>
      <c r="F9" s="10" t="s">
        <v>45</v>
      </c>
      <c r="G9" s="10">
        <v>31</v>
      </c>
      <c r="H9" s="10">
        <v>8</v>
      </c>
      <c r="I9" s="10">
        <v>27</v>
      </c>
      <c r="J9" s="10">
        <v>2</v>
      </c>
      <c r="K9" s="10">
        <v>41</v>
      </c>
      <c r="L9" s="10">
        <v>14</v>
      </c>
      <c r="M9" s="10">
        <v>41</v>
      </c>
      <c r="N9" s="10">
        <v>4</v>
      </c>
      <c r="O9" s="10">
        <f>H9+J9+L9+N9</f>
        <v>28</v>
      </c>
      <c r="P9" s="9">
        <v>1</v>
      </c>
    </row>
    <row r="10" spans="1:16" s="12" customFormat="1" ht="12">
      <c r="A10" s="8">
        <v>2</v>
      </c>
      <c r="B10" s="29" t="s">
        <v>211</v>
      </c>
      <c r="C10" s="10">
        <v>3</v>
      </c>
      <c r="D10" s="10" t="s">
        <v>213</v>
      </c>
      <c r="E10" s="11">
        <v>36306</v>
      </c>
      <c r="F10" s="10" t="s">
        <v>45</v>
      </c>
      <c r="G10" s="10">
        <v>40</v>
      </c>
      <c r="H10" s="10">
        <v>1</v>
      </c>
      <c r="I10" s="10">
        <v>31</v>
      </c>
      <c r="J10" s="10">
        <v>6</v>
      </c>
      <c r="K10" s="10">
        <v>45</v>
      </c>
      <c r="L10" s="10">
        <v>12</v>
      </c>
      <c r="M10" s="10">
        <v>46</v>
      </c>
      <c r="N10" s="10">
        <v>10</v>
      </c>
      <c r="O10" s="10">
        <f>H10+J10+L10+N10</f>
        <v>29</v>
      </c>
      <c r="P10" s="9">
        <v>2</v>
      </c>
    </row>
    <row r="11" spans="1:16" s="12" customFormat="1" ht="12">
      <c r="A11" s="8">
        <v>3</v>
      </c>
      <c r="B11" s="29" t="s">
        <v>182</v>
      </c>
      <c r="C11" s="10">
        <v>3</v>
      </c>
      <c r="D11" s="10" t="s">
        <v>86</v>
      </c>
      <c r="E11" s="11">
        <v>36836</v>
      </c>
      <c r="F11" s="10" t="s">
        <v>45</v>
      </c>
      <c r="G11" s="10">
        <v>32</v>
      </c>
      <c r="H11" s="10">
        <v>6</v>
      </c>
      <c r="I11" s="10">
        <v>29</v>
      </c>
      <c r="J11" s="10">
        <v>3</v>
      </c>
      <c r="K11" s="10">
        <v>42</v>
      </c>
      <c r="L11" s="10">
        <v>13</v>
      </c>
      <c r="M11" s="10">
        <v>48</v>
      </c>
      <c r="N11" s="10">
        <v>11</v>
      </c>
      <c r="O11" s="10">
        <f>H11+J11+L11+N11</f>
        <v>33</v>
      </c>
      <c r="P11" s="9">
        <v>3</v>
      </c>
    </row>
    <row r="12" spans="1:16" s="12" customFormat="1" ht="12">
      <c r="A12" s="8">
        <v>4</v>
      </c>
      <c r="B12" s="29" t="s">
        <v>182</v>
      </c>
      <c r="C12" s="10">
        <v>3</v>
      </c>
      <c r="D12" s="10" t="s">
        <v>87</v>
      </c>
      <c r="E12" s="11">
        <v>36831</v>
      </c>
      <c r="F12" s="10" t="s">
        <v>45</v>
      </c>
      <c r="G12" s="10">
        <v>31</v>
      </c>
      <c r="H12" s="10">
        <v>7</v>
      </c>
      <c r="I12" s="10">
        <v>36</v>
      </c>
      <c r="J12" s="10">
        <v>8</v>
      </c>
      <c r="K12" s="10">
        <v>39</v>
      </c>
      <c r="L12" s="10">
        <v>15</v>
      </c>
      <c r="M12" s="10">
        <v>44</v>
      </c>
      <c r="N12" s="10">
        <v>6</v>
      </c>
      <c r="O12" s="10">
        <f t="shared" ref="O9:O53" si="0">H12+J12+L12+N12</f>
        <v>36</v>
      </c>
      <c r="P12" s="9">
        <v>4</v>
      </c>
    </row>
    <row r="13" spans="1:16" s="12" customFormat="1" ht="12">
      <c r="A13" s="8">
        <v>5</v>
      </c>
      <c r="B13" s="29" t="s">
        <v>182</v>
      </c>
      <c r="C13" s="10">
        <v>3</v>
      </c>
      <c r="D13" s="10" t="s">
        <v>82</v>
      </c>
      <c r="E13" s="11">
        <v>36824</v>
      </c>
      <c r="F13" s="10" t="s">
        <v>45</v>
      </c>
      <c r="G13" s="10">
        <v>30</v>
      </c>
      <c r="H13" s="10">
        <v>9</v>
      </c>
      <c r="I13" s="10">
        <v>45</v>
      </c>
      <c r="J13" s="10">
        <v>18</v>
      </c>
      <c r="K13" s="10">
        <v>52</v>
      </c>
      <c r="L13" s="10">
        <v>9</v>
      </c>
      <c r="M13" s="10">
        <v>37</v>
      </c>
      <c r="N13" s="10">
        <v>1</v>
      </c>
      <c r="O13" s="10">
        <f t="shared" si="0"/>
        <v>37</v>
      </c>
      <c r="P13" s="9">
        <v>5</v>
      </c>
    </row>
    <row r="14" spans="1:16" s="12" customFormat="1" ht="12">
      <c r="A14" s="8">
        <v>6</v>
      </c>
      <c r="B14" s="29" t="s">
        <v>211</v>
      </c>
      <c r="C14" s="10">
        <v>3</v>
      </c>
      <c r="D14" s="10" t="s">
        <v>33</v>
      </c>
      <c r="E14" s="11">
        <v>36315</v>
      </c>
      <c r="F14" s="10" t="s">
        <v>45</v>
      </c>
      <c r="G14" s="10">
        <v>22</v>
      </c>
      <c r="H14" s="10">
        <v>21</v>
      </c>
      <c r="I14" s="10">
        <v>35</v>
      </c>
      <c r="J14" s="10">
        <v>7</v>
      </c>
      <c r="K14" s="10">
        <v>56</v>
      </c>
      <c r="L14" s="10">
        <v>4</v>
      </c>
      <c r="M14" s="10">
        <v>45</v>
      </c>
      <c r="N14" s="10">
        <v>9</v>
      </c>
      <c r="O14" s="10">
        <f t="shared" si="0"/>
        <v>41</v>
      </c>
      <c r="P14" s="9">
        <v>6</v>
      </c>
    </row>
    <row r="15" spans="1:16" s="12" customFormat="1" ht="12">
      <c r="A15" s="8">
        <v>7</v>
      </c>
      <c r="B15" s="29" t="s">
        <v>182</v>
      </c>
      <c r="C15" s="10">
        <v>3</v>
      </c>
      <c r="D15" s="10" t="s">
        <v>81</v>
      </c>
      <c r="E15" s="11">
        <v>36593</v>
      </c>
      <c r="F15" s="10" t="s">
        <v>45</v>
      </c>
      <c r="G15" s="10">
        <v>23</v>
      </c>
      <c r="H15" s="10">
        <v>18</v>
      </c>
      <c r="I15" s="10">
        <v>27</v>
      </c>
      <c r="J15" s="10">
        <v>1</v>
      </c>
      <c r="K15" s="10">
        <v>54</v>
      </c>
      <c r="L15" s="10">
        <v>6</v>
      </c>
      <c r="M15" s="10">
        <v>56</v>
      </c>
      <c r="N15" s="10">
        <v>19</v>
      </c>
      <c r="O15" s="10">
        <f t="shared" si="0"/>
        <v>44</v>
      </c>
      <c r="P15" s="9">
        <v>7</v>
      </c>
    </row>
    <row r="16" spans="1:16" s="12" customFormat="1" ht="12">
      <c r="A16" s="8">
        <v>8</v>
      </c>
      <c r="B16" s="29" t="s">
        <v>106</v>
      </c>
      <c r="C16" s="10">
        <v>3</v>
      </c>
      <c r="D16" s="10" t="s">
        <v>190</v>
      </c>
      <c r="E16" s="11">
        <v>36092</v>
      </c>
      <c r="F16" s="10" t="s">
        <v>45</v>
      </c>
      <c r="G16" s="10">
        <v>27</v>
      </c>
      <c r="H16" s="10">
        <v>14</v>
      </c>
      <c r="I16" s="10">
        <v>40</v>
      </c>
      <c r="J16" s="10">
        <v>14</v>
      </c>
      <c r="K16" s="10">
        <v>38</v>
      </c>
      <c r="L16" s="10">
        <v>16</v>
      </c>
      <c r="M16" s="10">
        <v>50</v>
      </c>
      <c r="N16" s="10">
        <v>13</v>
      </c>
      <c r="O16" s="10">
        <f t="shared" si="0"/>
        <v>57</v>
      </c>
      <c r="P16" s="9">
        <v>8</v>
      </c>
    </row>
    <row r="17" spans="1:16" s="12" customFormat="1" ht="12">
      <c r="A17" s="8">
        <v>9</v>
      </c>
      <c r="B17" s="29" t="s">
        <v>131</v>
      </c>
      <c r="C17" s="10">
        <v>3</v>
      </c>
      <c r="D17" s="10" t="s">
        <v>195</v>
      </c>
      <c r="E17" s="11">
        <v>36341</v>
      </c>
      <c r="F17" s="10" t="s">
        <v>45</v>
      </c>
      <c r="G17" s="10">
        <v>35</v>
      </c>
      <c r="H17" s="10">
        <v>3</v>
      </c>
      <c r="I17" s="10">
        <v>43</v>
      </c>
      <c r="J17" s="10">
        <v>17</v>
      </c>
      <c r="K17" s="10">
        <v>32</v>
      </c>
      <c r="L17" s="10">
        <v>21</v>
      </c>
      <c r="M17" s="10">
        <v>54</v>
      </c>
      <c r="N17" s="10">
        <v>18</v>
      </c>
      <c r="O17" s="10">
        <f t="shared" si="0"/>
        <v>59</v>
      </c>
      <c r="P17" s="9">
        <v>9</v>
      </c>
    </row>
    <row r="18" spans="1:16" s="12" customFormat="1" ht="12">
      <c r="A18" s="8">
        <v>10</v>
      </c>
      <c r="B18" s="29" t="s">
        <v>106</v>
      </c>
      <c r="C18" s="10">
        <v>3</v>
      </c>
      <c r="D18" s="10" t="s">
        <v>187</v>
      </c>
      <c r="E18" s="11">
        <v>36990</v>
      </c>
      <c r="F18" s="10" t="s">
        <v>45</v>
      </c>
      <c r="G18" s="10">
        <v>32</v>
      </c>
      <c r="H18" s="10">
        <v>5</v>
      </c>
      <c r="I18" s="10">
        <v>56</v>
      </c>
      <c r="J18" s="10">
        <v>26</v>
      </c>
      <c r="K18" s="10">
        <v>31</v>
      </c>
      <c r="L18" s="10">
        <v>22</v>
      </c>
      <c r="M18" s="10">
        <v>45</v>
      </c>
      <c r="N18" s="10">
        <v>7</v>
      </c>
      <c r="O18" s="10">
        <f t="shared" si="0"/>
        <v>60</v>
      </c>
      <c r="P18" s="9">
        <v>10</v>
      </c>
    </row>
    <row r="19" spans="1:16" s="12" customFormat="1" ht="12">
      <c r="A19" s="8">
        <v>11</v>
      </c>
      <c r="B19" s="29" t="s">
        <v>211</v>
      </c>
      <c r="C19" s="10">
        <v>3</v>
      </c>
      <c r="D19" s="10" t="s">
        <v>215</v>
      </c>
      <c r="E19" s="11">
        <v>36448</v>
      </c>
      <c r="F19" s="10" t="s">
        <v>45</v>
      </c>
      <c r="G19" s="10">
        <v>29</v>
      </c>
      <c r="H19" s="10">
        <v>11</v>
      </c>
      <c r="I19" s="10">
        <v>36</v>
      </c>
      <c r="J19" s="10">
        <v>9</v>
      </c>
      <c r="K19" s="10">
        <v>58</v>
      </c>
      <c r="L19" s="10">
        <v>3</v>
      </c>
      <c r="M19" s="10">
        <v>106</v>
      </c>
      <c r="N19" s="10">
        <v>41</v>
      </c>
      <c r="O19" s="10">
        <f t="shared" si="0"/>
        <v>64</v>
      </c>
      <c r="P19" s="9">
        <v>11</v>
      </c>
    </row>
    <row r="20" spans="1:16" s="12" customFormat="1" ht="12">
      <c r="A20" s="8">
        <v>12</v>
      </c>
      <c r="B20" s="29" t="s">
        <v>182</v>
      </c>
      <c r="C20" s="10">
        <v>3</v>
      </c>
      <c r="D20" s="10" t="s">
        <v>84</v>
      </c>
      <c r="E20" s="11">
        <v>36520</v>
      </c>
      <c r="F20" s="10" t="s">
        <v>45</v>
      </c>
      <c r="G20" s="10">
        <v>13</v>
      </c>
      <c r="H20" s="10">
        <v>37</v>
      </c>
      <c r="I20" s="10">
        <v>29</v>
      </c>
      <c r="J20" s="10">
        <v>4</v>
      </c>
      <c r="K20" s="10">
        <v>30</v>
      </c>
      <c r="L20" s="10">
        <v>23</v>
      </c>
      <c r="M20" s="10">
        <v>37</v>
      </c>
      <c r="N20" s="10">
        <v>2</v>
      </c>
      <c r="O20" s="10">
        <f t="shared" si="0"/>
        <v>66</v>
      </c>
      <c r="P20" s="9">
        <v>12</v>
      </c>
    </row>
    <row r="21" spans="1:16" s="12" customFormat="1" ht="12">
      <c r="A21" s="8">
        <v>13</v>
      </c>
      <c r="B21" s="29" t="s">
        <v>182</v>
      </c>
      <c r="C21" s="10">
        <v>3</v>
      </c>
      <c r="D21" s="10" t="s">
        <v>210</v>
      </c>
      <c r="E21" s="11">
        <v>36334</v>
      </c>
      <c r="F21" s="10" t="s">
        <v>45</v>
      </c>
      <c r="G21" s="10">
        <v>17</v>
      </c>
      <c r="H21" s="10">
        <v>30</v>
      </c>
      <c r="I21" s="10">
        <v>40</v>
      </c>
      <c r="J21" s="10">
        <v>13</v>
      </c>
      <c r="K21" s="10">
        <v>55</v>
      </c>
      <c r="L21" s="10">
        <v>5</v>
      </c>
      <c r="M21" s="10">
        <v>61</v>
      </c>
      <c r="N21" s="10">
        <v>23</v>
      </c>
      <c r="O21" s="10">
        <f t="shared" si="0"/>
        <v>71</v>
      </c>
      <c r="P21" s="9">
        <v>13</v>
      </c>
    </row>
    <row r="22" spans="1:16" s="12" customFormat="1" ht="12">
      <c r="A22" s="8">
        <v>14</v>
      </c>
      <c r="B22" s="29" t="s">
        <v>131</v>
      </c>
      <c r="C22" s="10">
        <v>3</v>
      </c>
      <c r="D22" s="10" t="s">
        <v>199</v>
      </c>
      <c r="E22" s="11">
        <v>36307</v>
      </c>
      <c r="F22" s="10" t="s">
        <v>45</v>
      </c>
      <c r="G22" s="10">
        <v>25</v>
      </c>
      <c r="H22" s="10">
        <v>15</v>
      </c>
      <c r="I22" s="10">
        <v>51</v>
      </c>
      <c r="J22" s="10">
        <v>20</v>
      </c>
      <c r="K22" s="10">
        <v>47</v>
      </c>
      <c r="L22" s="10">
        <v>11</v>
      </c>
      <c r="M22" s="10">
        <v>67</v>
      </c>
      <c r="N22" s="10">
        <v>27</v>
      </c>
      <c r="O22" s="10">
        <f t="shared" si="0"/>
        <v>73</v>
      </c>
      <c r="P22" s="9">
        <v>14</v>
      </c>
    </row>
    <row r="23" spans="1:16" s="12" customFormat="1" ht="12">
      <c r="A23" s="8">
        <v>15</v>
      </c>
      <c r="B23" s="29" t="s">
        <v>131</v>
      </c>
      <c r="C23" s="10">
        <v>3</v>
      </c>
      <c r="D23" s="10" t="s">
        <v>198</v>
      </c>
      <c r="E23" s="11">
        <v>36395</v>
      </c>
      <c r="F23" s="10" t="s">
        <v>45</v>
      </c>
      <c r="G23" s="10">
        <v>30</v>
      </c>
      <c r="H23" s="10">
        <v>10</v>
      </c>
      <c r="I23" s="10">
        <v>220</v>
      </c>
      <c r="J23" s="10">
        <v>47</v>
      </c>
      <c r="K23" s="10">
        <v>64</v>
      </c>
      <c r="L23" s="10">
        <v>1</v>
      </c>
      <c r="M23" s="10">
        <v>59</v>
      </c>
      <c r="N23" s="10">
        <v>22</v>
      </c>
      <c r="O23" s="10">
        <f t="shared" si="0"/>
        <v>80</v>
      </c>
      <c r="P23" s="9">
        <v>15</v>
      </c>
    </row>
    <row r="24" spans="1:16" s="12" customFormat="1" ht="12">
      <c r="A24" s="8">
        <v>16</v>
      </c>
      <c r="B24" s="29" t="s">
        <v>182</v>
      </c>
      <c r="C24" s="10">
        <v>3</v>
      </c>
      <c r="D24" s="10" t="s">
        <v>209</v>
      </c>
      <c r="E24" s="11">
        <v>36552</v>
      </c>
      <c r="F24" s="10" t="s">
        <v>45</v>
      </c>
      <c r="G24" s="10">
        <v>11</v>
      </c>
      <c r="H24" s="10">
        <v>40</v>
      </c>
      <c r="I24" s="10">
        <v>30</v>
      </c>
      <c r="J24" s="10">
        <v>5</v>
      </c>
      <c r="K24" s="10">
        <v>32</v>
      </c>
      <c r="L24" s="10">
        <v>19</v>
      </c>
      <c r="M24" s="10">
        <v>52</v>
      </c>
      <c r="N24" s="10">
        <v>17</v>
      </c>
      <c r="O24" s="10">
        <f t="shared" si="0"/>
        <v>81</v>
      </c>
      <c r="P24" s="9">
        <v>16</v>
      </c>
    </row>
    <row r="25" spans="1:16" s="12" customFormat="1" ht="12">
      <c r="A25" s="8">
        <v>17</v>
      </c>
      <c r="B25" s="29" t="s">
        <v>106</v>
      </c>
      <c r="C25" s="10">
        <v>3</v>
      </c>
      <c r="D25" s="10" t="s">
        <v>185</v>
      </c>
      <c r="E25" s="11">
        <v>36357</v>
      </c>
      <c r="F25" s="10" t="s">
        <v>45</v>
      </c>
      <c r="G25" s="10">
        <v>23</v>
      </c>
      <c r="H25" s="10">
        <v>19</v>
      </c>
      <c r="I25" s="10">
        <v>57</v>
      </c>
      <c r="J25" s="10">
        <v>28</v>
      </c>
      <c r="K25" s="10">
        <v>29</v>
      </c>
      <c r="L25" s="10">
        <v>27</v>
      </c>
      <c r="M25" s="10">
        <v>45</v>
      </c>
      <c r="N25" s="10">
        <v>8</v>
      </c>
      <c r="O25" s="10">
        <f t="shared" si="0"/>
        <v>82</v>
      </c>
      <c r="P25" s="9">
        <v>17</v>
      </c>
    </row>
    <row r="26" spans="1:16" s="12" customFormat="1" ht="12">
      <c r="A26" s="8">
        <v>18</v>
      </c>
      <c r="B26" s="29" t="s">
        <v>113</v>
      </c>
      <c r="C26" s="10">
        <v>3</v>
      </c>
      <c r="D26" s="10" t="s">
        <v>36</v>
      </c>
      <c r="E26" s="11">
        <v>36476</v>
      </c>
      <c r="F26" s="10" t="s">
        <v>45</v>
      </c>
      <c r="G26" s="10">
        <v>14</v>
      </c>
      <c r="H26" s="10">
        <v>34</v>
      </c>
      <c r="I26" s="10">
        <v>53</v>
      </c>
      <c r="J26" s="10">
        <v>22</v>
      </c>
      <c r="K26" s="10">
        <v>30</v>
      </c>
      <c r="L26" s="10">
        <v>24</v>
      </c>
      <c r="M26" s="10">
        <v>40</v>
      </c>
      <c r="N26" s="10">
        <v>3</v>
      </c>
      <c r="O26" s="10">
        <f t="shared" si="0"/>
        <v>83</v>
      </c>
      <c r="P26" s="9">
        <v>18</v>
      </c>
    </row>
    <row r="27" spans="1:16" s="12" customFormat="1" ht="12">
      <c r="A27" s="8">
        <v>19</v>
      </c>
      <c r="B27" s="29" t="s">
        <v>211</v>
      </c>
      <c r="C27" s="10">
        <v>3</v>
      </c>
      <c r="D27" s="10" t="s">
        <v>214</v>
      </c>
      <c r="E27" s="11">
        <v>36445</v>
      </c>
      <c r="F27" s="10" t="s">
        <v>45</v>
      </c>
      <c r="G27" s="10">
        <v>9</v>
      </c>
      <c r="H27" s="10">
        <v>42</v>
      </c>
      <c r="I27" s="10">
        <v>39</v>
      </c>
      <c r="J27" s="10">
        <v>12</v>
      </c>
      <c r="K27" s="10">
        <v>63</v>
      </c>
      <c r="L27" s="10">
        <v>2</v>
      </c>
      <c r="M27" s="10">
        <v>83</v>
      </c>
      <c r="N27" s="10">
        <v>34</v>
      </c>
      <c r="O27" s="10">
        <f t="shared" si="0"/>
        <v>90</v>
      </c>
      <c r="P27" s="9">
        <v>19</v>
      </c>
    </row>
    <row r="28" spans="1:16" s="12" customFormat="1" ht="12">
      <c r="A28" s="8">
        <v>20</v>
      </c>
      <c r="B28" s="29" t="s">
        <v>211</v>
      </c>
      <c r="C28" s="10">
        <v>3</v>
      </c>
      <c r="D28" s="10" t="s">
        <v>34</v>
      </c>
      <c r="E28" s="11">
        <v>36270</v>
      </c>
      <c r="F28" s="10" t="s">
        <v>45</v>
      </c>
      <c r="G28" s="10">
        <v>25</v>
      </c>
      <c r="H28" s="10">
        <v>16</v>
      </c>
      <c r="I28" s="10">
        <v>37</v>
      </c>
      <c r="J28" s="10">
        <v>10</v>
      </c>
      <c r="K28" s="10">
        <v>21</v>
      </c>
      <c r="L28" s="10">
        <v>36</v>
      </c>
      <c r="M28" s="10">
        <v>72</v>
      </c>
      <c r="N28" s="10">
        <v>30</v>
      </c>
      <c r="O28" s="10">
        <f t="shared" si="0"/>
        <v>92</v>
      </c>
      <c r="P28" s="9">
        <v>20</v>
      </c>
    </row>
    <row r="29" spans="1:16" s="12" customFormat="1" ht="12">
      <c r="A29" s="8">
        <v>21</v>
      </c>
      <c r="B29" s="29" t="s">
        <v>201</v>
      </c>
      <c r="C29" s="10">
        <v>3</v>
      </c>
      <c r="D29" s="10" t="s">
        <v>202</v>
      </c>
      <c r="E29" s="11">
        <v>36215</v>
      </c>
      <c r="F29" s="10" t="s">
        <v>45</v>
      </c>
      <c r="G29" s="10">
        <v>25</v>
      </c>
      <c r="H29" s="10">
        <v>17</v>
      </c>
      <c r="I29" s="10">
        <v>61</v>
      </c>
      <c r="J29" s="10">
        <v>30</v>
      </c>
      <c r="K29" s="10">
        <v>25</v>
      </c>
      <c r="L29" s="10">
        <v>33</v>
      </c>
      <c r="M29" s="10">
        <v>51</v>
      </c>
      <c r="N29" s="10">
        <v>14</v>
      </c>
      <c r="O29" s="10">
        <f t="shared" si="0"/>
        <v>94</v>
      </c>
      <c r="P29" s="9">
        <v>21</v>
      </c>
    </row>
    <row r="30" spans="1:16" s="12" customFormat="1" ht="12">
      <c r="A30" s="8">
        <v>22</v>
      </c>
      <c r="B30" s="29" t="s">
        <v>201</v>
      </c>
      <c r="C30" s="10">
        <v>3</v>
      </c>
      <c r="D30" s="10" t="s">
        <v>208</v>
      </c>
      <c r="E30" s="11">
        <v>37838</v>
      </c>
      <c r="F30" s="10" t="s">
        <v>45</v>
      </c>
      <c r="G30" s="10">
        <v>18</v>
      </c>
      <c r="H30" s="10">
        <v>28</v>
      </c>
      <c r="I30" s="10">
        <v>46</v>
      </c>
      <c r="J30" s="10">
        <v>19</v>
      </c>
      <c r="K30" s="10">
        <v>23</v>
      </c>
      <c r="L30" s="10">
        <v>34</v>
      </c>
      <c r="M30" s="10">
        <v>52</v>
      </c>
      <c r="N30" s="10">
        <v>16</v>
      </c>
      <c r="O30" s="10">
        <f t="shared" si="0"/>
        <v>97</v>
      </c>
      <c r="P30" s="9">
        <v>22</v>
      </c>
    </row>
    <row r="31" spans="1:16" s="12" customFormat="1" ht="12">
      <c r="A31" s="8">
        <v>23</v>
      </c>
      <c r="B31" s="29" t="s">
        <v>113</v>
      </c>
      <c r="C31" s="10">
        <v>3</v>
      </c>
      <c r="D31" s="10" t="s">
        <v>192</v>
      </c>
      <c r="E31" s="11">
        <v>36270</v>
      </c>
      <c r="F31" s="10" t="s">
        <v>45</v>
      </c>
      <c r="G31" s="10">
        <v>18</v>
      </c>
      <c r="H31" s="10">
        <v>29</v>
      </c>
      <c r="I31" s="10">
        <v>42</v>
      </c>
      <c r="J31" s="10">
        <v>16</v>
      </c>
      <c r="K31" s="10">
        <v>54</v>
      </c>
      <c r="L31" s="10">
        <v>8</v>
      </c>
      <c r="M31" s="10">
        <v>150</v>
      </c>
      <c r="N31" s="10">
        <v>44</v>
      </c>
      <c r="O31" s="10">
        <f t="shared" si="0"/>
        <v>97</v>
      </c>
      <c r="P31" s="9">
        <v>23</v>
      </c>
    </row>
    <row r="32" spans="1:16" s="12" customFormat="1" ht="12">
      <c r="A32" s="8">
        <v>24</v>
      </c>
      <c r="B32" s="29" t="s">
        <v>183</v>
      </c>
      <c r="C32" s="10">
        <v>3</v>
      </c>
      <c r="D32" s="10" t="s">
        <v>91</v>
      </c>
      <c r="E32" s="11">
        <v>36139</v>
      </c>
      <c r="F32" s="10" t="s">
        <v>45</v>
      </c>
      <c r="G32" s="10">
        <v>22</v>
      </c>
      <c r="H32" s="10">
        <v>23</v>
      </c>
      <c r="I32" s="10">
        <v>52</v>
      </c>
      <c r="J32" s="10">
        <v>21</v>
      </c>
      <c r="K32" s="10">
        <v>18</v>
      </c>
      <c r="L32" s="10">
        <v>38</v>
      </c>
      <c r="M32" s="10">
        <v>51</v>
      </c>
      <c r="N32" s="10">
        <v>15</v>
      </c>
      <c r="O32" s="10">
        <f t="shared" si="0"/>
        <v>97</v>
      </c>
      <c r="P32" s="9">
        <v>24</v>
      </c>
    </row>
    <row r="33" spans="1:16" s="12" customFormat="1" ht="12">
      <c r="A33" s="8">
        <v>25</v>
      </c>
      <c r="B33" s="29" t="s">
        <v>183</v>
      </c>
      <c r="C33" s="10">
        <v>3</v>
      </c>
      <c r="D33" s="10" t="s">
        <v>39</v>
      </c>
      <c r="E33" s="11">
        <v>35918</v>
      </c>
      <c r="F33" s="10" t="s">
        <v>45</v>
      </c>
      <c r="G33" s="10">
        <v>21</v>
      </c>
      <c r="H33" s="10">
        <v>25</v>
      </c>
      <c r="I33" s="10">
        <v>40</v>
      </c>
      <c r="J33" s="10">
        <v>15</v>
      </c>
      <c r="K33" s="10">
        <v>30</v>
      </c>
      <c r="L33" s="10">
        <v>26</v>
      </c>
      <c r="M33" s="10">
        <v>81</v>
      </c>
      <c r="N33" s="10">
        <v>32</v>
      </c>
      <c r="O33" s="10">
        <f t="shared" si="0"/>
        <v>98</v>
      </c>
      <c r="P33" s="9">
        <v>25</v>
      </c>
    </row>
    <row r="34" spans="1:16" s="12" customFormat="1" ht="12">
      <c r="A34" s="8">
        <v>26</v>
      </c>
      <c r="B34" s="29" t="s">
        <v>211</v>
      </c>
      <c r="C34" s="10">
        <v>3</v>
      </c>
      <c r="D34" s="10" t="s">
        <v>212</v>
      </c>
      <c r="E34" s="11">
        <v>36209</v>
      </c>
      <c r="F34" s="10" t="s">
        <v>45</v>
      </c>
      <c r="G34" s="10">
        <v>14</v>
      </c>
      <c r="H34" s="10">
        <v>36</v>
      </c>
      <c r="I34" s="10">
        <v>38</v>
      </c>
      <c r="J34" s="10">
        <v>11</v>
      </c>
      <c r="K34" s="10">
        <v>51</v>
      </c>
      <c r="L34" s="10">
        <v>10</v>
      </c>
      <c r="M34" s="10">
        <v>107</v>
      </c>
      <c r="N34" s="10">
        <v>42</v>
      </c>
      <c r="O34" s="10">
        <f t="shared" si="0"/>
        <v>99</v>
      </c>
      <c r="P34" s="9">
        <v>26</v>
      </c>
    </row>
    <row r="35" spans="1:16" s="12" customFormat="1" ht="12">
      <c r="A35" s="8">
        <v>27</v>
      </c>
      <c r="B35" s="29" t="s">
        <v>131</v>
      </c>
      <c r="C35" s="10">
        <v>3</v>
      </c>
      <c r="D35" s="10" t="s">
        <v>200</v>
      </c>
      <c r="E35" s="11">
        <v>36223</v>
      </c>
      <c r="F35" s="10" t="s">
        <v>45</v>
      </c>
      <c r="G35" s="10">
        <v>20</v>
      </c>
      <c r="H35" s="10">
        <v>26</v>
      </c>
      <c r="I35" s="10">
        <v>55</v>
      </c>
      <c r="J35" s="10">
        <v>25</v>
      </c>
      <c r="K35" s="10">
        <v>18</v>
      </c>
      <c r="L35" s="10">
        <v>37</v>
      </c>
      <c r="M35" s="10">
        <v>48</v>
      </c>
      <c r="N35" s="10">
        <v>12</v>
      </c>
      <c r="O35" s="10">
        <f t="shared" si="0"/>
        <v>100</v>
      </c>
      <c r="P35" s="9">
        <v>27</v>
      </c>
    </row>
    <row r="36" spans="1:16" s="12" customFormat="1" ht="12">
      <c r="A36" s="8">
        <v>28</v>
      </c>
      <c r="B36" s="29" t="s">
        <v>131</v>
      </c>
      <c r="C36" s="10">
        <v>3</v>
      </c>
      <c r="D36" s="10" t="s">
        <v>196</v>
      </c>
      <c r="E36" s="11">
        <v>36169</v>
      </c>
      <c r="F36" s="10" t="s">
        <v>45</v>
      </c>
      <c r="G36" s="10">
        <v>20</v>
      </c>
      <c r="H36" s="10">
        <v>27</v>
      </c>
      <c r="I36" s="10">
        <v>67</v>
      </c>
      <c r="J36" s="10">
        <v>31</v>
      </c>
      <c r="K36" s="10">
        <v>37</v>
      </c>
      <c r="L36" s="10">
        <v>18</v>
      </c>
      <c r="M36" s="10">
        <v>65</v>
      </c>
      <c r="N36" s="10">
        <v>25</v>
      </c>
      <c r="O36" s="10">
        <f t="shared" si="0"/>
        <v>101</v>
      </c>
      <c r="P36" s="9">
        <v>28</v>
      </c>
    </row>
    <row r="37" spans="1:16" s="12" customFormat="1" ht="12">
      <c r="A37" s="8">
        <v>29</v>
      </c>
      <c r="B37" s="29" t="s">
        <v>131</v>
      </c>
      <c r="C37" s="10">
        <v>3</v>
      </c>
      <c r="D37" s="10" t="s">
        <v>35</v>
      </c>
      <c r="E37" s="11">
        <v>36167</v>
      </c>
      <c r="F37" s="10" t="s">
        <v>45</v>
      </c>
      <c r="G37" s="10">
        <v>22</v>
      </c>
      <c r="H37" s="10">
        <v>22</v>
      </c>
      <c r="I37" s="10">
        <v>54</v>
      </c>
      <c r="J37" s="10">
        <v>24</v>
      </c>
      <c r="K37" s="10">
        <v>28</v>
      </c>
      <c r="L37" s="10">
        <v>30</v>
      </c>
      <c r="M37" s="10">
        <v>70</v>
      </c>
      <c r="N37" s="10">
        <v>28</v>
      </c>
      <c r="O37" s="10">
        <f t="shared" si="0"/>
        <v>104</v>
      </c>
      <c r="P37" s="9">
        <v>29</v>
      </c>
    </row>
    <row r="38" spans="1:16" s="12" customFormat="1" ht="12">
      <c r="A38" s="8">
        <v>30</v>
      </c>
      <c r="B38" s="29" t="s">
        <v>211</v>
      </c>
      <c r="C38" s="10">
        <v>3</v>
      </c>
      <c r="D38" s="10" t="s">
        <v>216</v>
      </c>
      <c r="E38" s="11">
        <v>36556</v>
      </c>
      <c r="F38" s="10" t="s">
        <v>45</v>
      </c>
      <c r="G38" s="10">
        <v>3</v>
      </c>
      <c r="H38" s="10">
        <v>45</v>
      </c>
      <c r="I38" s="10">
        <v>56</v>
      </c>
      <c r="J38" s="10">
        <v>27</v>
      </c>
      <c r="K38" s="10">
        <v>54</v>
      </c>
      <c r="L38" s="10">
        <v>7</v>
      </c>
      <c r="M38" s="10">
        <v>67</v>
      </c>
      <c r="N38" s="10">
        <v>26</v>
      </c>
      <c r="O38" s="10">
        <f t="shared" si="0"/>
        <v>105</v>
      </c>
      <c r="P38" s="9">
        <v>30</v>
      </c>
    </row>
    <row r="39" spans="1:16" s="12" customFormat="1" ht="12">
      <c r="A39" s="8">
        <v>31</v>
      </c>
      <c r="B39" s="29" t="s">
        <v>106</v>
      </c>
      <c r="C39" s="10">
        <v>3</v>
      </c>
      <c r="D39" s="10" t="s">
        <v>189</v>
      </c>
      <c r="E39" s="11">
        <v>36095</v>
      </c>
      <c r="F39" s="10" t="s">
        <v>45</v>
      </c>
      <c r="G39" s="10">
        <v>22</v>
      </c>
      <c r="H39" s="10">
        <v>24</v>
      </c>
      <c r="I39" s="10">
        <v>67</v>
      </c>
      <c r="J39" s="10">
        <v>32</v>
      </c>
      <c r="K39" s="10">
        <v>9</v>
      </c>
      <c r="L39" s="10">
        <v>46</v>
      </c>
      <c r="M39" s="10">
        <v>41</v>
      </c>
      <c r="N39" s="10">
        <v>5</v>
      </c>
      <c r="O39" s="10">
        <f t="shared" si="0"/>
        <v>107</v>
      </c>
      <c r="P39" s="9">
        <v>31</v>
      </c>
    </row>
    <row r="40" spans="1:16" s="12" customFormat="1" ht="12">
      <c r="A40" s="8">
        <v>32</v>
      </c>
      <c r="B40" s="29" t="s">
        <v>183</v>
      </c>
      <c r="C40" s="10">
        <v>3</v>
      </c>
      <c r="D40" s="10" t="s">
        <v>40</v>
      </c>
      <c r="E40" s="11">
        <v>35854</v>
      </c>
      <c r="F40" s="10" t="s">
        <v>45</v>
      </c>
      <c r="G40" s="10">
        <v>33</v>
      </c>
      <c r="H40" s="10">
        <v>4</v>
      </c>
      <c r="I40" s="10">
        <v>87</v>
      </c>
      <c r="J40" s="10">
        <v>40</v>
      </c>
      <c r="K40" s="10">
        <v>29</v>
      </c>
      <c r="L40" s="10">
        <v>28</v>
      </c>
      <c r="M40" s="10">
        <v>95</v>
      </c>
      <c r="N40" s="10">
        <v>39</v>
      </c>
      <c r="O40" s="10">
        <f t="shared" si="0"/>
        <v>111</v>
      </c>
      <c r="P40" s="9">
        <v>32</v>
      </c>
    </row>
    <row r="41" spans="1:16" s="12" customFormat="1" ht="12">
      <c r="A41" s="8">
        <v>33</v>
      </c>
      <c r="B41" s="29" t="s">
        <v>131</v>
      </c>
      <c r="C41" s="10">
        <v>3</v>
      </c>
      <c r="D41" s="10" t="s">
        <v>197</v>
      </c>
      <c r="E41" s="11">
        <v>36484</v>
      </c>
      <c r="F41" s="10" t="s">
        <v>45</v>
      </c>
      <c r="G41" s="10">
        <v>28</v>
      </c>
      <c r="H41" s="10">
        <v>12</v>
      </c>
      <c r="I41" s="10">
        <v>86</v>
      </c>
      <c r="J41" s="10">
        <v>39</v>
      </c>
      <c r="K41" s="10">
        <v>28</v>
      </c>
      <c r="L41" s="10">
        <v>29</v>
      </c>
      <c r="M41" s="10">
        <v>89</v>
      </c>
      <c r="N41" s="10">
        <v>37</v>
      </c>
      <c r="O41" s="10">
        <f t="shared" si="0"/>
        <v>117</v>
      </c>
      <c r="P41" s="9">
        <v>33</v>
      </c>
    </row>
    <row r="42" spans="1:16" s="12" customFormat="1" ht="12">
      <c r="A42" s="8">
        <v>34</v>
      </c>
      <c r="B42" s="29" t="s">
        <v>201</v>
      </c>
      <c r="C42" s="10">
        <v>3</v>
      </c>
      <c r="D42" s="10" t="s">
        <v>205</v>
      </c>
      <c r="E42" s="11">
        <v>35977</v>
      </c>
      <c r="F42" s="10" t="s">
        <v>45</v>
      </c>
      <c r="G42" s="10">
        <v>23</v>
      </c>
      <c r="H42" s="10">
        <v>20</v>
      </c>
      <c r="I42" s="10">
        <v>77</v>
      </c>
      <c r="J42" s="10">
        <v>36</v>
      </c>
      <c r="K42" s="10">
        <v>12</v>
      </c>
      <c r="L42" s="10">
        <v>42</v>
      </c>
      <c r="M42" s="10">
        <v>58</v>
      </c>
      <c r="N42" s="10">
        <v>21</v>
      </c>
      <c r="O42" s="10">
        <f t="shared" si="0"/>
        <v>119</v>
      </c>
      <c r="P42" s="9">
        <v>34</v>
      </c>
    </row>
    <row r="43" spans="1:16" s="12" customFormat="1" ht="12">
      <c r="A43" s="8">
        <v>35</v>
      </c>
      <c r="B43" s="29" t="s">
        <v>113</v>
      </c>
      <c r="C43" s="10">
        <v>3</v>
      </c>
      <c r="D43" s="10" t="s">
        <v>38</v>
      </c>
      <c r="E43" s="11">
        <v>36117</v>
      </c>
      <c r="F43" s="10" t="s">
        <v>45</v>
      </c>
      <c r="G43" s="10">
        <v>12</v>
      </c>
      <c r="H43" s="10">
        <v>38</v>
      </c>
      <c r="I43" s="10">
        <v>53</v>
      </c>
      <c r="J43" s="10">
        <v>23</v>
      </c>
      <c r="K43" s="10">
        <v>17</v>
      </c>
      <c r="L43" s="10">
        <v>39</v>
      </c>
      <c r="M43" s="10">
        <v>57</v>
      </c>
      <c r="N43" s="10">
        <v>20</v>
      </c>
      <c r="O43" s="10">
        <f t="shared" si="0"/>
        <v>120</v>
      </c>
      <c r="P43" s="9">
        <v>35</v>
      </c>
    </row>
    <row r="44" spans="1:16" s="12" customFormat="1" ht="12">
      <c r="A44" s="8">
        <v>36</v>
      </c>
      <c r="B44" s="29" t="s">
        <v>183</v>
      </c>
      <c r="C44" s="10">
        <v>3</v>
      </c>
      <c r="D44" s="10" t="s">
        <v>93</v>
      </c>
      <c r="E44" s="11">
        <v>36137</v>
      </c>
      <c r="F44" s="10" t="s">
        <v>45</v>
      </c>
      <c r="G44" s="10">
        <v>36</v>
      </c>
      <c r="H44" s="10">
        <v>2</v>
      </c>
      <c r="I44" s="10">
        <v>130</v>
      </c>
      <c r="J44" s="10">
        <v>45</v>
      </c>
      <c r="K44" s="10">
        <v>2</v>
      </c>
      <c r="L44" s="10">
        <v>47</v>
      </c>
      <c r="M44" s="10">
        <v>70</v>
      </c>
      <c r="N44" s="10">
        <v>29</v>
      </c>
      <c r="O44" s="10">
        <f t="shared" si="0"/>
        <v>123</v>
      </c>
      <c r="P44" s="9">
        <v>36</v>
      </c>
    </row>
    <row r="45" spans="1:16" s="12" customFormat="1" ht="12">
      <c r="A45" s="8">
        <v>37</v>
      </c>
      <c r="B45" s="29" t="s">
        <v>183</v>
      </c>
      <c r="C45" s="10">
        <v>3</v>
      </c>
      <c r="D45" s="10" t="s">
        <v>92</v>
      </c>
      <c r="E45" s="11">
        <v>36276</v>
      </c>
      <c r="F45" s="10" t="s">
        <v>45</v>
      </c>
      <c r="G45" s="10">
        <v>27</v>
      </c>
      <c r="H45" s="10">
        <v>13</v>
      </c>
      <c r="I45" s="10">
        <v>77</v>
      </c>
      <c r="J45" s="10">
        <v>35</v>
      </c>
      <c r="K45" s="10">
        <v>10</v>
      </c>
      <c r="L45" s="10">
        <v>44</v>
      </c>
      <c r="M45" s="10">
        <v>84</v>
      </c>
      <c r="N45" s="10">
        <v>36</v>
      </c>
      <c r="O45" s="10">
        <f t="shared" si="0"/>
        <v>128</v>
      </c>
      <c r="P45" s="9">
        <v>37</v>
      </c>
    </row>
    <row r="46" spans="1:16" s="12" customFormat="1" ht="12">
      <c r="A46" s="8">
        <v>38</v>
      </c>
      <c r="B46" s="29" t="s">
        <v>106</v>
      </c>
      <c r="C46" s="10">
        <v>3</v>
      </c>
      <c r="D46" s="10" t="s">
        <v>188</v>
      </c>
      <c r="E46" s="11">
        <v>36605</v>
      </c>
      <c r="F46" s="10" t="s">
        <v>45</v>
      </c>
      <c r="G46" s="10">
        <v>15</v>
      </c>
      <c r="H46" s="10">
        <v>32</v>
      </c>
      <c r="I46" s="10">
        <v>58</v>
      </c>
      <c r="J46" s="10">
        <v>29</v>
      </c>
      <c r="K46" s="10">
        <v>25</v>
      </c>
      <c r="L46" s="10">
        <v>31</v>
      </c>
      <c r="M46" s="10">
        <v>180</v>
      </c>
      <c r="N46" s="10">
        <v>45</v>
      </c>
      <c r="O46" s="10">
        <f t="shared" si="0"/>
        <v>137</v>
      </c>
      <c r="P46" s="9">
        <v>38</v>
      </c>
    </row>
    <row r="47" spans="1:16" s="12" customFormat="1" ht="12">
      <c r="A47" s="8">
        <v>39</v>
      </c>
      <c r="B47" s="29" t="s">
        <v>113</v>
      </c>
      <c r="C47" s="10">
        <v>3</v>
      </c>
      <c r="D47" s="10" t="s">
        <v>191</v>
      </c>
      <c r="E47" s="11">
        <v>36514</v>
      </c>
      <c r="F47" s="10" t="s">
        <v>45</v>
      </c>
      <c r="G47" s="10">
        <v>15</v>
      </c>
      <c r="H47" s="10">
        <v>33</v>
      </c>
      <c r="I47" s="10">
        <v>94</v>
      </c>
      <c r="J47" s="10">
        <v>41</v>
      </c>
      <c r="K47" s="10">
        <v>37</v>
      </c>
      <c r="L47" s="10">
        <v>17</v>
      </c>
      <c r="M47" s="10">
        <v>180</v>
      </c>
      <c r="N47" s="10">
        <v>46</v>
      </c>
      <c r="O47" s="10">
        <f t="shared" si="0"/>
        <v>137</v>
      </c>
      <c r="P47" s="9">
        <v>39</v>
      </c>
    </row>
    <row r="48" spans="1:16" s="12" customFormat="1" ht="12">
      <c r="A48" s="8">
        <v>40</v>
      </c>
      <c r="B48" s="29" t="s">
        <v>201</v>
      </c>
      <c r="C48" s="10">
        <v>3</v>
      </c>
      <c r="D48" s="10" t="s">
        <v>206</v>
      </c>
      <c r="E48" s="11">
        <v>37310</v>
      </c>
      <c r="F48" s="10" t="s">
        <v>45</v>
      </c>
      <c r="G48" s="10">
        <v>16</v>
      </c>
      <c r="H48" s="10">
        <v>31</v>
      </c>
      <c r="I48" s="10">
        <v>69</v>
      </c>
      <c r="J48" s="10">
        <v>33</v>
      </c>
      <c r="K48" s="10">
        <v>10</v>
      </c>
      <c r="L48" s="10">
        <v>43</v>
      </c>
      <c r="M48" s="10">
        <v>73</v>
      </c>
      <c r="N48" s="10">
        <v>31</v>
      </c>
      <c r="O48" s="10">
        <f t="shared" si="0"/>
        <v>138</v>
      </c>
      <c r="P48" s="9">
        <v>40</v>
      </c>
    </row>
    <row r="49" spans="1:16" s="12" customFormat="1" ht="12">
      <c r="A49" s="8">
        <v>41</v>
      </c>
      <c r="B49" s="29" t="s">
        <v>201</v>
      </c>
      <c r="C49" s="10">
        <v>3</v>
      </c>
      <c r="D49" s="10" t="s">
        <v>204</v>
      </c>
      <c r="E49" s="11">
        <v>36418</v>
      </c>
      <c r="F49" s="10" t="s">
        <v>45</v>
      </c>
      <c r="G49" s="10">
        <v>14</v>
      </c>
      <c r="H49" s="10">
        <v>35</v>
      </c>
      <c r="I49" s="10">
        <v>83</v>
      </c>
      <c r="J49" s="10">
        <v>38</v>
      </c>
      <c r="K49" s="10">
        <v>25</v>
      </c>
      <c r="L49" s="10">
        <v>32</v>
      </c>
      <c r="M49" s="10">
        <v>82</v>
      </c>
      <c r="N49" s="10">
        <v>33</v>
      </c>
      <c r="O49" s="10">
        <f t="shared" si="0"/>
        <v>138</v>
      </c>
      <c r="P49" s="9">
        <v>41</v>
      </c>
    </row>
    <row r="50" spans="1:16" s="12" customFormat="1" ht="12">
      <c r="A50" s="8">
        <v>42</v>
      </c>
      <c r="B50" s="29" t="s">
        <v>201</v>
      </c>
      <c r="C50" s="10">
        <v>3</v>
      </c>
      <c r="D50" s="10" t="s">
        <v>203</v>
      </c>
      <c r="E50" s="11">
        <v>36414</v>
      </c>
      <c r="F50" s="10" t="s">
        <v>45</v>
      </c>
      <c r="G50" s="10">
        <v>9</v>
      </c>
      <c r="H50" s="10">
        <v>43</v>
      </c>
      <c r="I50" s="10">
        <v>96</v>
      </c>
      <c r="J50" s="10">
        <v>42</v>
      </c>
      <c r="K50" s="10">
        <v>32</v>
      </c>
      <c r="L50" s="10">
        <v>20</v>
      </c>
      <c r="M50" s="10">
        <v>83</v>
      </c>
      <c r="N50" s="10">
        <v>35</v>
      </c>
      <c r="O50" s="10">
        <f t="shared" si="0"/>
        <v>140</v>
      </c>
      <c r="P50" s="9">
        <v>42</v>
      </c>
    </row>
    <row r="51" spans="1:16" s="12" customFormat="1" ht="12">
      <c r="A51" s="8">
        <v>43</v>
      </c>
      <c r="B51" s="29" t="s">
        <v>201</v>
      </c>
      <c r="C51" s="10">
        <v>3</v>
      </c>
      <c r="D51" s="10" t="s">
        <v>207</v>
      </c>
      <c r="E51" s="11">
        <v>37700</v>
      </c>
      <c r="F51" s="10" t="s">
        <v>45</v>
      </c>
      <c r="G51" s="10">
        <v>11</v>
      </c>
      <c r="H51" s="10">
        <v>39</v>
      </c>
      <c r="I51" s="10">
        <v>104</v>
      </c>
      <c r="J51" s="10">
        <v>43</v>
      </c>
      <c r="K51" s="10">
        <v>22</v>
      </c>
      <c r="L51" s="10">
        <v>35</v>
      </c>
      <c r="M51" s="10">
        <v>63</v>
      </c>
      <c r="N51" s="10">
        <v>24</v>
      </c>
      <c r="O51" s="10">
        <f t="shared" si="0"/>
        <v>141</v>
      </c>
      <c r="P51" s="9">
        <v>43</v>
      </c>
    </row>
    <row r="52" spans="1:16" s="12" customFormat="1" ht="12">
      <c r="A52" s="8">
        <v>44</v>
      </c>
      <c r="B52" s="29" t="s">
        <v>106</v>
      </c>
      <c r="C52" s="10">
        <v>3</v>
      </c>
      <c r="D52" s="10" t="s">
        <v>186</v>
      </c>
      <c r="E52" s="11">
        <v>36358</v>
      </c>
      <c r="F52" s="10" t="s">
        <v>45</v>
      </c>
      <c r="G52" s="10">
        <v>10</v>
      </c>
      <c r="H52" s="10">
        <v>41</v>
      </c>
      <c r="I52" s="10">
        <v>79</v>
      </c>
      <c r="J52" s="10">
        <v>37</v>
      </c>
      <c r="K52" s="10">
        <v>30</v>
      </c>
      <c r="L52" s="10">
        <v>25</v>
      </c>
      <c r="M52" s="10">
        <v>104</v>
      </c>
      <c r="N52" s="10">
        <v>40</v>
      </c>
      <c r="O52" s="10">
        <f t="shared" si="0"/>
        <v>143</v>
      </c>
      <c r="P52" s="9">
        <v>44</v>
      </c>
    </row>
    <row r="53" spans="1:16" s="12" customFormat="1" ht="12">
      <c r="A53" s="8">
        <v>45</v>
      </c>
      <c r="B53" s="29" t="s">
        <v>183</v>
      </c>
      <c r="C53" s="10">
        <v>3</v>
      </c>
      <c r="D53" s="10" t="s">
        <v>184</v>
      </c>
      <c r="E53" s="11">
        <v>36298</v>
      </c>
      <c r="F53" s="10" t="s">
        <v>45</v>
      </c>
      <c r="G53" s="10">
        <v>5</v>
      </c>
      <c r="H53" s="10">
        <v>44</v>
      </c>
      <c r="I53" s="10">
        <v>71</v>
      </c>
      <c r="J53" s="10">
        <v>34</v>
      </c>
      <c r="K53" s="10">
        <v>9</v>
      </c>
      <c r="L53" s="10">
        <v>45</v>
      </c>
      <c r="M53" s="10">
        <v>91</v>
      </c>
      <c r="N53" s="10">
        <v>38</v>
      </c>
      <c r="O53" s="10">
        <f t="shared" si="0"/>
        <v>161</v>
      </c>
      <c r="P53" s="9">
        <v>45</v>
      </c>
    </row>
    <row r="54" spans="1:16" s="12" customFormat="1" ht="12">
      <c r="A54" s="8">
        <v>46</v>
      </c>
      <c r="B54" s="29" t="s">
        <v>113</v>
      </c>
      <c r="C54" s="10">
        <v>3</v>
      </c>
      <c r="D54" s="10" t="s">
        <v>194</v>
      </c>
      <c r="E54" s="11">
        <v>35907</v>
      </c>
      <c r="F54" s="10" t="s">
        <v>45</v>
      </c>
      <c r="G54" s="10">
        <v>0</v>
      </c>
      <c r="H54" s="10" t="s">
        <v>217</v>
      </c>
      <c r="I54" s="10">
        <v>210</v>
      </c>
      <c r="J54" s="10">
        <v>46</v>
      </c>
      <c r="K54" s="10">
        <v>17</v>
      </c>
      <c r="L54" s="10">
        <v>40</v>
      </c>
      <c r="M54" s="10">
        <v>123</v>
      </c>
      <c r="N54" s="10">
        <v>43</v>
      </c>
      <c r="O54" s="10">
        <f>46.5+J54+L54+N54</f>
        <v>175.5</v>
      </c>
      <c r="P54" s="9">
        <v>46</v>
      </c>
    </row>
    <row r="55" spans="1:16" s="12" customFormat="1" ht="12">
      <c r="A55" s="8">
        <v>47</v>
      </c>
      <c r="B55" s="29" t="s">
        <v>113</v>
      </c>
      <c r="C55" s="10">
        <v>3</v>
      </c>
      <c r="D55" s="10" t="s">
        <v>193</v>
      </c>
      <c r="E55" s="11">
        <v>36363</v>
      </c>
      <c r="F55" s="10" t="s">
        <v>45</v>
      </c>
      <c r="G55" s="10">
        <v>0</v>
      </c>
      <c r="H55" s="10" t="s">
        <v>217</v>
      </c>
      <c r="I55" s="10">
        <v>120</v>
      </c>
      <c r="J55" s="10">
        <v>44</v>
      </c>
      <c r="K55" s="10">
        <v>14</v>
      </c>
      <c r="L55" s="10">
        <v>41</v>
      </c>
      <c r="M55" s="10">
        <v>180</v>
      </c>
      <c r="N55" s="10">
        <v>47</v>
      </c>
      <c r="O55" s="10">
        <f>46.5+J55+L55+N55</f>
        <v>178.5</v>
      </c>
      <c r="P55" s="9">
        <v>47</v>
      </c>
    </row>
    <row r="56" spans="1:16" ht="9.75" customHeight="1"/>
    <row r="57" spans="1:16">
      <c r="A57" s="48" t="s">
        <v>42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ht="6" customHeight="1"/>
    <row r="59" spans="1:16">
      <c r="A59" s="48" t="s">
        <v>43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</sheetData>
  <sortState ref="B9:P55">
    <sortCondition ref="O9:O55"/>
    <sortCondition descending="1" ref="E9:E55"/>
  </sortState>
  <mergeCells count="18">
    <mergeCell ref="K7:L7"/>
    <mergeCell ref="O7:O8"/>
    <mergeCell ref="P7:P8"/>
    <mergeCell ref="A57:P57"/>
    <mergeCell ref="A59:P59"/>
    <mergeCell ref="M7:N7"/>
    <mergeCell ref="A7:A8"/>
    <mergeCell ref="B7:B8"/>
    <mergeCell ref="D7:D8"/>
    <mergeCell ref="E7:E8"/>
    <mergeCell ref="G7:H7"/>
    <mergeCell ref="I7:J7"/>
    <mergeCell ref="A1:P1"/>
    <mergeCell ref="A3:P3"/>
    <mergeCell ref="A4:P4"/>
    <mergeCell ref="A5:P5"/>
    <mergeCell ref="A6:B6"/>
    <mergeCell ref="E6:P6"/>
  </mergeCells>
  <pageMargins left="7.874015748031496E-2" right="7.874015748031496E-2" top="0.15748031496062992" bottom="0.15748031496062992" header="0.15748031496062992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O10" sqref="O10"/>
    </sheetView>
  </sheetViews>
  <sheetFormatPr defaultRowHeight="15"/>
  <cols>
    <col min="1" max="1" width="3.42578125" style="21" bestFit="1" customWidth="1"/>
    <col min="2" max="2" width="17.7109375" style="4" customWidth="1"/>
    <col min="3" max="3" width="10.140625" style="17" hidden="1" customWidth="1"/>
    <col min="4" max="4" width="19.28515625" style="17" bestFit="1" customWidth="1"/>
    <col min="5" max="5" width="8.7109375" style="43" customWidth="1"/>
    <col min="6" max="6" width="10.140625" style="12" hidden="1" customWidth="1"/>
    <col min="7" max="7" width="5.85546875" style="12" customWidth="1"/>
    <col min="8" max="8" width="4.85546875" style="12" customWidth="1"/>
    <col min="9" max="9" width="6.140625" style="28" bestFit="1" customWidth="1"/>
    <col min="10" max="10" width="4.5703125" style="21" customWidth="1"/>
    <col min="11" max="11" width="5.85546875" style="21" customWidth="1"/>
    <col min="12" max="12" width="4.7109375" style="21" bestFit="1" customWidth="1"/>
    <col min="13" max="13" width="6.140625" style="21" bestFit="1" customWidth="1"/>
    <col min="14" max="14" width="4.28515625" style="21" customWidth="1"/>
    <col min="15" max="15" width="4.7109375" style="21" customWidth="1"/>
    <col min="16" max="16" width="4.42578125" style="21" customWidth="1"/>
    <col min="17" max="16384" width="9.140625" style="21"/>
  </cols>
  <sheetData>
    <row r="1" spans="1:16" s="20" customFormat="1" ht="41.25" customHeight="1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0" customFormat="1" ht="12.75" customHeight="1">
      <c r="A2" s="19"/>
      <c r="B2" s="18"/>
      <c r="C2" s="15"/>
      <c r="D2" s="15"/>
      <c r="E2" s="42"/>
      <c r="F2" s="13"/>
      <c r="G2" s="13"/>
      <c r="H2" s="13"/>
      <c r="I2" s="25"/>
    </row>
    <row r="3" spans="1:16" ht="21.7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.75">
      <c r="A4" s="52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>
      <c r="A5" s="53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" customHeight="1">
      <c r="A6" s="54">
        <v>42434</v>
      </c>
      <c r="B6" s="55"/>
      <c r="C6" s="5"/>
      <c r="D6" s="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12" customFormat="1" ht="42" customHeight="1">
      <c r="A7" s="57" t="s">
        <v>6</v>
      </c>
      <c r="B7" s="57" t="s">
        <v>2</v>
      </c>
      <c r="D7" s="47" t="s">
        <v>0</v>
      </c>
      <c r="E7" s="61" t="s">
        <v>1</v>
      </c>
      <c r="F7" s="22"/>
      <c r="G7" s="47" t="s">
        <v>44</v>
      </c>
      <c r="H7" s="47"/>
      <c r="I7" s="47" t="s">
        <v>28</v>
      </c>
      <c r="J7" s="47"/>
      <c r="K7" s="47" t="s">
        <v>98</v>
      </c>
      <c r="L7" s="47"/>
      <c r="M7" s="65" t="s">
        <v>31</v>
      </c>
      <c r="N7" s="66"/>
      <c r="O7" s="60" t="s">
        <v>29</v>
      </c>
      <c r="P7" s="60" t="s">
        <v>30</v>
      </c>
    </row>
    <row r="8" spans="1:16" s="12" customFormat="1" ht="12.75" customHeight="1">
      <c r="A8" s="58"/>
      <c r="B8" s="58"/>
      <c r="D8" s="47"/>
      <c r="E8" s="61"/>
      <c r="F8" s="22"/>
      <c r="G8" s="40" t="s">
        <v>5</v>
      </c>
      <c r="H8" s="41" t="s">
        <v>27</v>
      </c>
      <c r="I8" s="23" t="s">
        <v>5</v>
      </c>
      <c r="J8" s="41" t="s">
        <v>27</v>
      </c>
      <c r="K8" s="40" t="s">
        <v>5</v>
      </c>
      <c r="L8" s="41" t="s">
        <v>27</v>
      </c>
      <c r="M8" s="40" t="s">
        <v>5</v>
      </c>
      <c r="N8" s="41" t="s">
        <v>27</v>
      </c>
      <c r="O8" s="60"/>
      <c r="P8" s="60"/>
    </row>
    <row r="9" spans="1:16" s="12" customFormat="1">
      <c r="A9" s="8">
        <v>1</v>
      </c>
      <c r="B9" s="29" t="s">
        <v>182</v>
      </c>
      <c r="C9" s="31">
        <v>3</v>
      </c>
      <c r="D9" s="10" t="s">
        <v>229</v>
      </c>
      <c r="E9" s="11">
        <v>36594</v>
      </c>
      <c r="F9" s="10" t="s">
        <v>60</v>
      </c>
      <c r="G9" s="10">
        <v>32</v>
      </c>
      <c r="H9" s="10">
        <v>2</v>
      </c>
      <c r="I9" s="10">
        <v>33</v>
      </c>
      <c r="J9" s="10">
        <v>2</v>
      </c>
      <c r="K9" s="10">
        <v>32</v>
      </c>
      <c r="L9" s="10">
        <v>4</v>
      </c>
      <c r="M9" s="10">
        <v>55</v>
      </c>
      <c r="N9" s="10">
        <v>4</v>
      </c>
      <c r="O9" s="10">
        <f>H9+N9+J9+L9</f>
        <v>12</v>
      </c>
      <c r="P9" s="9">
        <v>1</v>
      </c>
    </row>
    <row r="10" spans="1:16" s="12" customFormat="1">
      <c r="A10" s="8">
        <v>2</v>
      </c>
      <c r="B10" s="29" t="s">
        <v>182</v>
      </c>
      <c r="C10" s="31">
        <v>3</v>
      </c>
      <c r="D10" s="10" t="s">
        <v>26</v>
      </c>
      <c r="E10" s="11">
        <v>36387</v>
      </c>
      <c r="F10" s="10" t="s">
        <v>60</v>
      </c>
      <c r="G10" s="10">
        <v>18</v>
      </c>
      <c r="H10" s="10">
        <v>9</v>
      </c>
      <c r="I10" s="10">
        <v>38</v>
      </c>
      <c r="J10" s="10">
        <v>5</v>
      </c>
      <c r="K10" s="10">
        <v>38</v>
      </c>
      <c r="L10" s="10">
        <v>1</v>
      </c>
      <c r="M10" s="10">
        <v>43</v>
      </c>
      <c r="N10" s="10">
        <v>1</v>
      </c>
      <c r="O10" s="10">
        <f>H10+N10+J10+L10</f>
        <v>16</v>
      </c>
      <c r="P10" s="9">
        <v>2</v>
      </c>
    </row>
    <row r="11" spans="1:16" s="12" customFormat="1">
      <c r="A11" s="8">
        <v>3</v>
      </c>
      <c r="B11" s="29" t="s">
        <v>211</v>
      </c>
      <c r="C11" s="31">
        <v>3</v>
      </c>
      <c r="D11" s="10" t="s">
        <v>232</v>
      </c>
      <c r="E11" s="11">
        <v>36230</v>
      </c>
      <c r="F11" s="10" t="s">
        <v>60</v>
      </c>
      <c r="G11" s="10">
        <v>34</v>
      </c>
      <c r="H11" s="10">
        <v>1</v>
      </c>
      <c r="I11" s="10">
        <v>34</v>
      </c>
      <c r="J11" s="10">
        <v>3</v>
      </c>
      <c r="K11" s="10">
        <v>29</v>
      </c>
      <c r="L11" s="10">
        <v>6</v>
      </c>
      <c r="M11" s="10">
        <v>63</v>
      </c>
      <c r="N11" s="10">
        <v>9</v>
      </c>
      <c r="O11" s="10">
        <f>H11+N11+J11+L11</f>
        <v>19</v>
      </c>
      <c r="P11" s="9">
        <v>3</v>
      </c>
    </row>
    <row r="12" spans="1:16" s="12" customFormat="1">
      <c r="A12" s="8">
        <v>4</v>
      </c>
      <c r="B12" s="29" t="s">
        <v>182</v>
      </c>
      <c r="C12" s="31">
        <v>3</v>
      </c>
      <c r="D12" s="10" t="s">
        <v>95</v>
      </c>
      <c r="E12" s="11">
        <v>36147</v>
      </c>
      <c r="F12" s="10" t="s">
        <v>60</v>
      </c>
      <c r="G12" s="10">
        <v>7</v>
      </c>
      <c r="H12" s="10">
        <v>15</v>
      </c>
      <c r="I12" s="10">
        <v>41</v>
      </c>
      <c r="J12" s="10">
        <v>8</v>
      </c>
      <c r="K12" s="10">
        <v>38</v>
      </c>
      <c r="L12" s="10">
        <v>2</v>
      </c>
      <c r="M12" s="10">
        <v>54</v>
      </c>
      <c r="N12" s="10">
        <v>2</v>
      </c>
      <c r="O12" s="10">
        <f>H12+N12+J12+L12</f>
        <v>27</v>
      </c>
      <c r="P12" s="9">
        <v>4</v>
      </c>
    </row>
    <row r="13" spans="1:16" s="12" customFormat="1">
      <c r="A13" s="8">
        <v>5</v>
      </c>
      <c r="B13" s="29" t="s">
        <v>106</v>
      </c>
      <c r="C13" s="31">
        <v>3</v>
      </c>
      <c r="D13" s="10" t="s">
        <v>220</v>
      </c>
      <c r="E13" s="11">
        <v>36120</v>
      </c>
      <c r="F13" s="10" t="s">
        <v>60</v>
      </c>
      <c r="G13" s="10">
        <v>14</v>
      </c>
      <c r="H13" s="10">
        <v>13</v>
      </c>
      <c r="I13" s="10">
        <v>34</v>
      </c>
      <c r="J13" s="10">
        <v>4</v>
      </c>
      <c r="K13" s="10">
        <v>31</v>
      </c>
      <c r="L13" s="10">
        <v>5</v>
      </c>
      <c r="M13" s="10">
        <v>62</v>
      </c>
      <c r="N13" s="10">
        <v>8</v>
      </c>
      <c r="O13" s="10">
        <f>H13+N13+J13+L13</f>
        <v>30</v>
      </c>
      <c r="P13" s="9">
        <v>5</v>
      </c>
    </row>
    <row r="14" spans="1:16" s="12" customFormat="1">
      <c r="A14" s="8">
        <v>6</v>
      </c>
      <c r="B14" s="29" t="s">
        <v>113</v>
      </c>
      <c r="C14" s="31">
        <v>3</v>
      </c>
      <c r="D14" s="10" t="s">
        <v>77</v>
      </c>
      <c r="E14" s="11">
        <v>36341</v>
      </c>
      <c r="F14" s="10" t="s">
        <v>60</v>
      </c>
      <c r="G14" s="10">
        <v>20</v>
      </c>
      <c r="H14" s="10">
        <v>6</v>
      </c>
      <c r="I14" s="10">
        <v>38</v>
      </c>
      <c r="J14" s="10">
        <v>6</v>
      </c>
      <c r="K14" s="10">
        <v>6</v>
      </c>
      <c r="L14" s="10">
        <v>12</v>
      </c>
      <c r="M14" s="10">
        <v>62</v>
      </c>
      <c r="N14" s="10">
        <v>7</v>
      </c>
      <c r="O14" s="10">
        <f>H14+N14+J14+L14</f>
        <v>31</v>
      </c>
      <c r="P14" s="9">
        <v>6</v>
      </c>
    </row>
    <row r="15" spans="1:16" s="12" customFormat="1">
      <c r="A15" s="8">
        <v>7</v>
      </c>
      <c r="B15" s="29" t="s">
        <v>211</v>
      </c>
      <c r="C15" s="31">
        <v>3</v>
      </c>
      <c r="D15" s="10" t="s">
        <v>230</v>
      </c>
      <c r="E15" s="11">
        <v>36700</v>
      </c>
      <c r="F15" s="10" t="s">
        <v>60</v>
      </c>
      <c r="G15" s="10">
        <v>5</v>
      </c>
      <c r="H15" s="10">
        <v>18</v>
      </c>
      <c r="I15" s="10">
        <v>31</v>
      </c>
      <c r="J15" s="10">
        <v>1</v>
      </c>
      <c r="K15" s="10">
        <v>35</v>
      </c>
      <c r="L15" s="10">
        <v>3</v>
      </c>
      <c r="M15" s="10">
        <v>65</v>
      </c>
      <c r="N15" s="10">
        <v>10</v>
      </c>
      <c r="O15" s="10">
        <f>H15+N15+J15+L15</f>
        <v>32</v>
      </c>
      <c r="P15" s="9">
        <v>7</v>
      </c>
    </row>
    <row r="16" spans="1:16" s="12" customFormat="1">
      <c r="A16" s="8">
        <v>8</v>
      </c>
      <c r="B16" s="29" t="s">
        <v>113</v>
      </c>
      <c r="C16" s="31">
        <v>3</v>
      </c>
      <c r="D16" s="10" t="s">
        <v>96</v>
      </c>
      <c r="E16" s="11">
        <v>36094</v>
      </c>
      <c r="F16" s="10" t="s">
        <v>60</v>
      </c>
      <c r="G16" s="10">
        <v>28</v>
      </c>
      <c r="H16" s="10">
        <v>4</v>
      </c>
      <c r="I16" s="10">
        <v>47</v>
      </c>
      <c r="J16" s="10">
        <v>9</v>
      </c>
      <c r="K16" s="10">
        <v>4</v>
      </c>
      <c r="L16" s="10">
        <v>15</v>
      </c>
      <c r="M16" s="10">
        <v>57</v>
      </c>
      <c r="N16" s="10">
        <v>6</v>
      </c>
      <c r="O16" s="10">
        <f>H16+N16+J16+L16</f>
        <v>34</v>
      </c>
      <c r="P16" s="9">
        <v>8</v>
      </c>
    </row>
    <row r="17" spans="1:16" s="12" customFormat="1">
      <c r="A17" s="8">
        <v>9</v>
      </c>
      <c r="B17" s="29" t="s">
        <v>211</v>
      </c>
      <c r="C17" s="31">
        <v>3</v>
      </c>
      <c r="D17" s="10" t="s">
        <v>231</v>
      </c>
      <c r="E17" s="11">
        <v>36755</v>
      </c>
      <c r="F17" s="10" t="s">
        <v>60</v>
      </c>
      <c r="G17" s="10">
        <v>17</v>
      </c>
      <c r="H17" s="10">
        <v>10</v>
      </c>
      <c r="I17" s="10">
        <v>39</v>
      </c>
      <c r="J17" s="10">
        <v>7</v>
      </c>
      <c r="K17" s="10">
        <v>16</v>
      </c>
      <c r="L17" s="10">
        <v>8</v>
      </c>
      <c r="M17" s="10">
        <v>66</v>
      </c>
      <c r="N17" s="10">
        <v>11</v>
      </c>
      <c r="O17" s="10">
        <f>H17+N17+J17+L17</f>
        <v>36</v>
      </c>
      <c r="P17" s="9">
        <v>9</v>
      </c>
    </row>
    <row r="18" spans="1:16" s="12" customFormat="1">
      <c r="A18" s="8">
        <v>10</v>
      </c>
      <c r="B18" s="29" t="s">
        <v>131</v>
      </c>
      <c r="C18" s="32">
        <v>3</v>
      </c>
      <c r="D18" s="10" t="s">
        <v>225</v>
      </c>
      <c r="E18" s="11">
        <v>36392</v>
      </c>
      <c r="F18" s="10" t="s">
        <v>60</v>
      </c>
      <c r="G18" s="10">
        <v>19</v>
      </c>
      <c r="H18" s="10">
        <v>8</v>
      </c>
      <c r="I18" s="10">
        <v>59</v>
      </c>
      <c r="J18" s="10">
        <v>12</v>
      </c>
      <c r="K18" s="10">
        <v>14</v>
      </c>
      <c r="L18" s="10">
        <v>9</v>
      </c>
      <c r="M18" s="10">
        <v>72</v>
      </c>
      <c r="N18" s="10">
        <v>12</v>
      </c>
      <c r="O18" s="10">
        <f>H18+N18+J18+L18</f>
        <v>41</v>
      </c>
      <c r="P18" s="9">
        <v>10</v>
      </c>
    </row>
    <row r="19" spans="1:16" s="12" customFormat="1">
      <c r="A19" s="8">
        <v>11</v>
      </c>
      <c r="B19" s="29" t="s">
        <v>106</v>
      </c>
      <c r="C19" s="31">
        <v>3</v>
      </c>
      <c r="D19" s="10" t="s">
        <v>219</v>
      </c>
      <c r="E19" s="11">
        <v>36262</v>
      </c>
      <c r="F19" s="10" t="s">
        <v>60</v>
      </c>
      <c r="G19" s="10">
        <v>6</v>
      </c>
      <c r="H19" s="10">
        <v>16</v>
      </c>
      <c r="I19" s="10">
        <v>59</v>
      </c>
      <c r="J19" s="10">
        <v>13</v>
      </c>
      <c r="K19" s="10">
        <v>19</v>
      </c>
      <c r="L19" s="10">
        <v>7</v>
      </c>
      <c r="M19" s="10">
        <v>73</v>
      </c>
      <c r="N19" s="10">
        <v>13</v>
      </c>
      <c r="O19" s="10">
        <f>H19+N19+J19+L19</f>
        <v>49</v>
      </c>
      <c r="P19" s="9">
        <v>11</v>
      </c>
    </row>
    <row r="20" spans="1:16" s="12" customFormat="1">
      <c r="A20" s="8">
        <v>12</v>
      </c>
      <c r="B20" s="29" t="s">
        <v>201</v>
      </c>
      <c r="C20" s="31">
        <v>3</v>
      </c>
      <c r="D20" s="10" t="s">
        <v>226</v>
      </c>
      <c r="E20" s="11">
        <v>37649</v>
      </c>
      <c r="F20" s="10" t="s">
        <v>60</v>
      </c>
      <c r="G20" s="10">
        <v>5</v>
      </c>
      <c r="H20" s="10">
        <v>17</v>
      </c>
      <c r="I20" s="10">
        <v>64</v>
      </c>
      <c r="J20" s="10">
        <v>14</v>
      </c>
      <c r="K20" s="10">
        <v>3</v>
      </c>
      <c r="L20" s="10">
        <v>16</v>
      </c>
      <c r="M20" s="10">
        <v>55</v>
      </c>
      <c r="N20" s="10">
        <v>3</v>
      </c>
      <c r="O20" s="10">
        <f>H20+N20+J20+L20</f>
        <v>50</v>
      </c>
      <c r="P20" s="9">
        <v>12</v>
      </c>
    </row>
    <row r="21" spans="1:16" s="12" customFormat="1">
      <c r="A21" s="8">
        <v>13</v>
      </c>
      <c r="B21" s="29" t="s">
        <v>183</v>
      </c>
      <c r="C21" s="31">
        <v>3</v>
      </c>
      <c r="D21" s="10" t="s">
        <v>41</v>
      </c>
      <c r="E21" s="11">
        <v>35980</v>
      </c>
      <c r="F21" s="10" t="s">
        <v>60</v>
      </c>
      <c r="G21" s="10">
        <v>16</v>
      </c>
      <c r="H21" s="10">
        <v>12</v>
      </c>
      <c r="I21" s="10">
        <v>85</v>
      </c>
      <c r="J21" s="10">
        <v>16</v>
      </c>
      <c r="K21" s="10">
        <v>2</v>
      </c>
      <c r="L21" s="10">
        <v>18</v>
      </c>
      <c r="M21" s="10">
        <v>55</v>
      </c>
      <c r="N21" s="10">
        <v>5</v>
      </c>
      <c r="O21" s="10">
        <f>H21+N21+J21+L21</f>
        <v>51</v>
      </c>
      <c r="P21" s="9">
        <v>13</v>
      </c>
    </row>
    <row r="22" spans="1:16" s="12" customFormat="1">
      <c r="A22" s="8">
        <v>14</v>
      </c>
      <c r="B22" s="29" t="s">
        <v>201</v>
      </c>
      <c r="C22" s="31">
        <v>3</v>
      </c>
      <c r="D22" s="10" t="s">
        <v>227</v>
      </c>
      <c r="E22" s="11">
        <v>37281</v>
      </c>
      <c r="F22" s="10" t="s">
        <v>60</v>
      </c>
      <c r="G22" s="10">
        <v>26</v>
      </c>
      <c r="H22" s="10">
        <v>5</v>
      </c>
      <c r="I22" s="10">
        <v>90</v>
      </c>
      <c r="J22" s="10">
        <v>17</v>
      </c>
      <c r="K22" s="10">
        <v>3</v>
      </c>
      <c r="L22" s="10">
        <v>17</v>
      </c>
      <c r="M22" s="10">
        <v>74</v>
      </c>
      <c r="N22" s="10">
        <v>14</v>
      </c>
      <c r="O22" s="10">
        <f>H22+N22+J22+L22</f>
        <v>53</v>
      </c>
      <c r="P22" s="9">
        <v>14</v>
      </c>
    </row>
    <row r="23" spans="1:16" s="12" customFormat="1">
      <c r="A23" s="8">
        <v>15</v>
      </c>
      <c r="B23" s="29" t="s">
        <v>113</v>
      </c>
      <c r="C23" s="31">
        <v>3</v>
      </c>
      <c r="D23" s="10" t="s">
        <v>94</v>
      </c>
      <c r="E23" s="11">
        <v>36175</v>
      </c>
      <c r="F23" s="10" t="s">
        <v>60</v>
      </c>
      <c r="G23" s="10">
        <v>29</v>
      </c>
      <c r="H23" s="10">
        <v>3</v>
      </c>
      <c r="I23" s="10">
        <v>280</v>
      </c>
      <c r="J23" s="10">
        <v>21</v>
      </c>
      <c r="K23" s="10">
        <v>4</v>
      </c>
      <c r="L23" s="10">
        <v>14</v>
      </c>
      <c r="M23" s="10">
        <v>79</v>
      </c>
      <c r="N23" s="10">
        <v>15</v>
      </c>
      <c r="O23" s="10">
        <f>H23+N23+J23+L23</f>
        <v>53</v>
      </c>
      <c r="P23" s="9">
        <v>15</v>
      </c>
    </row>
    <row r="24" spans="1:16" s="12" customFormat="1">
      <c r="A24" s="8">
        <v>16</v>
      </c>
      <c r="B24" s="29" t="s">
        <v>131</v>
      </c>
      <c r="C24" s="32">
        <v>3</v>
      </c>
      <c r="D24" s="10" t="s">
        <v>223</v>
      </c>
      <c r="E24" s="11">
        <v>36327</v>
      </c>
      <c r="F24" s="10" t="s">
        <v>60</v>
      </c>
      <c r="G24" s="10">
        <v>3</v>
      </c>
      <c r="H24" s="10">
        <v>19</v>
      </c>
      <c r="I24" s="10">
        <v>56</v>
      </c>
      <c r="J24" s="10">
        <v>10</v>
      </c>
      <c r="K24" s="10">
        <v>14</v>
      </c>
      <c r="L24" s="10">
        <v>10</v>
      </c>
      <c r="M24" s="10">
        <v>109</v>
      </c>
      <c r="N24" s="10">
        <v>18</v>
      </c>
      <c r="O24" s="10">
        <f>H24+N24+J24+L24</f>
        <v>57</v>
      </c>
      <c r="P24" s="9">
        <v>16</v>
      </c>
    </row>
    <row r="25" spans="1:16" s="12" customFormat="1">
      <c r="A25" s="8">
        <v>17</v>
      </c>
      <c r="B25" s="29" t="s">
        <v>201</v>
      </c>
      <c r="C25" s="31">
        <v>3</v>
      </c>
      <c r="D25" s="10" t="s">
        <v>228</v>
      </c>
      <c r="E25" s="11">
        <v>37374</v>
      </c>
      <c r="F25" s="10" t="s">
        <v>60</v>
      </c>
      <c r="G25" s="10">
        <v>11</v>
      </c>
      <c r="H25" s="10">
        <v>14</v>
      </c>
      <c r="I25" s="10">
        <v>115</v>
      </c>
      <c r="J25" s="10">
        <v>19</v>
      </c>
      <c r="K25" s="10">
        <v>5</v>
      </c>
      <c r="L25" s="10">
        <v>13</v>
      </c>
      <c r="M25" s="10">
        <v>105</v>
      </c>
      <c r="N25" s="10">
        <v>16</v>
      </c>
      <c r="O25" s="10">
        <f>H25+N25+J25+L25</f>
        <v>62</v>
      </c>
      <c r="P25" s="9">
        <v>17</v>
      </c>
    </row>
    <row r="26" spans="1:16" s="12" customFormat="1">
      <c r="A26" s="8">
        <v>18</v>
      </c>
      <c r="B26" s="29" t="s">
        <v>183</v>
      </c>
      <c r="C26" s="31">
        <v>3</v>
      </c>
      <c r="D26" s="10" t="s">
        <v>218</v>
      </c>
      <c r="E26" s="11">
        <v>36070</v>
      </c>
      <c r="F26" s="10" t="s">
        <v>60</v>
      </c>
      <c r="G26" s="10">
        <v>16</v>
      </c>
      <c r="H26" s="10">
        <v>11</v>
      </c>
      <c r="I26" s="10">
        <v>58</v>
      </c>
      <c r="J26" s="10">
        <v>11</v>
      </c>
      <c r="K26" s="10">
        <v>0</v>
      </c>
      <c r="L26" s="10">
        <v>21</v>
      </c>
      <c r="M26" s="10">
        <v>135</v>
      </c>
      <c r="N26" s="10">
        <v>19</v>
      </c>
      <c r="O26" s="10">
        <f>H26+N26+J26+L26</f>
        <v>62</v>
      </c>
      <c r="P26" s="9">
        <v>18</v>
      </c>
    </row>
    <row r="27" spans="1:16" s="12" customFormat="1">
      <c r="A27" s="8">
        <v>19</v>
      </c>
      <c r="B27" s="29" t="s">
        <v>106</v>
      </c>
      <c r="C27" s="31">
        <v>3</v>
      </c>
      <c r="D27" s="10" t="s">
        <v>221</v>
      </c>
      <c r="E27" s="11">
        <v>36225</v>
      </c>
      <c r="F27" s="10" t="s">
        <v>60</v>
      </c>
      <c r="G27" s="10">
        <v>20</v>
      </c>
      <c r="H27" s="10">
        <v>7</v>
      </c>
      <c r="I27" s="10">
        <v>120</v>
      </c>
      <c r="J27" s="10">
        <v>20</v>
      </c>
      <c r="K27" s="10">
        <v>0</v>
      </c>
      <c r="L27" s="10">
        <v>20</v>
      </c>
      <c r="M27" s="10">
        <v>105</v>
      </c>
      <c r="N27" s="10">
        <v>17</v>
      </c>
      <c r="O27" s="10">
        <f>H27+N27+J27+L27</f>
        <v>64</v>
      </c>
      <c r="P27" s="9">
        <v>19</v>
      </c>
    </row>
    <row r="28" spans="1:16" s="12" customFormat="1">
      <c r="A28" s="8">
        <v>20</v>
      </c>
      <c r="B28" s="29" t="s">
        <v>131</v>
      </c>
      <c r="C28" s="32">
        <v>3</v>
      </c>
      <c r="D28" s="29" t="s">
        <v>224</v>
      </c>
      <c r="E28" s="11">
        <v>36327</v>
      </c>
      <c r="F28" s="10" t="s">
        <v>60</v>
      </c>
      <c r="G28" s="10">
        <v>0</v>
      </c>
      <c r="H28" s="10">
        <v>21</v>
      </c>
      <c r="I28" s="10">
        <v>69</v>
      </c>
      <c r="J28" s="10">
        <v>15</v>
      </c>
      <c r="K28" s="10">
        <v>13</v>
      </c>
      <c r="L28" s="10">
        <v>11</v>
      </c>
      <c r="M28" s="10">
        <v>180</v>
      </c>
      <c r="N28" s="10">
        <v>21</v>
      </c>
      <c r="O28" s="10">
        <f>H28+N28+J28+L28</f>
        <v>68</v>
      </c>
      <c r="P28" s="9">
        <v>20</v>
      </c>
    </row>
    <row r="29" spans="1:16" s="12" customFormat="1">
      <c r="A29" s="8">
        <v>21</v>
      </c>
      <c r="B29" s="29" t="s">
        <v>113</v>
      </c>
      <c r="C29" s="31">
        <v>3</v>
      </c>
      <c r="D29" s="10" t="s">
        <v>222</v>
      </c>
      <c r="E29" s="11">
        <v>36439</v>
      </c>
      <c r="F29" s="10" t="s">
        <v>60</v>
      </c>
      <c r="G29" s="10">
        <v>2</v>
      </c>
      <c r="H29" s="10">
        <v>20</v>
      </c>
      <c r="I29" s="10">
        <v>95</v>
      </c>
      <c r="J29" s="10">
        <v>18</v>
      </c>
      <c r="K29" s="10">
        <v>0</v>
      </c>
      <c r="L29" s="10">
        <v>19</v>
      </c>
      <c r="M29" s="10">
        <v>180</v>
      </c>
      <c r="N29" s="10">
        <v>20</v>
      </c>
      <c r="O29" s="10">
        <f>H29+N29+J29+L29</f>
        <v>77</v>
      </c>
      <c r="P29" s="9">
        <v>21</v>
      </c>
    </row>
    <row r="30" spans="1:16" ht="9.75" customHeight="1"/>
    <row r="31" spans="1:16">
      <c r="A31" s="48" t="s">
        <v>42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6" customHeight="1"/>
    <row r="33" spans="1:16">
      <c r="A33" s="48" t="s">
        <v>43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</sheetData>
  <sortState ref="B9:P29">
    <sortCondition ref="O9:O29"/>
    <sortCondition descending="1" ref="E9:E29"/>
  </sortState>
  <mergeCells count="18">
    <mergeCell ref="A33:P33"/>
    <mergeCell ref="A7:A8"/>
    <mergeCell ref="B7:B8"/>
    <mergeCell ref="D7:D8"/>
    <mergeCell ref="E7:E8"/>
    <mergeCell ref="G7:H7"/>
    <mergeCell ref="I7:J7"/>
    <mergeCell ref="K7:L7"/>
    <mergeCell ref="M7:N7"/>
    <mergeCell ref="O7:O8"/>
    <mergeCell ref="P7:P8"/>
    <mergeCell ref="A31:P31"/>
    <mergeCell ref="A1:P1"/>
    <mergeCell ref="A3:P3"/>
    <mergeCell ref="A4:P4"/>
    <mergeCell ref="A5:P5"/>
    <mergeCell ref="A6:B6"/>
    <mergeCell ref="E6:P6"/>
  </mergeCells>
  <pageMargins left="7.874015748031496E-2" right="7.874015748031496E-2" top="0.15748031496062992" bottom="0.15748031496062992" header="0.15748031496062992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возр гр М</vt:lpstr>
      <vt:lpstr>1 возр гр Ж</vt:lpstr>
      <vt:lpstr>2 возр гр М</vt:lpstr>
      <vt:lpstr>2 возр гр Ж</vt:lpstr>
      <vt:lpstr>3 возр гр М </vt:lpstr>
      <vt:lpstr>3 возр гр Ж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sergey</cp:lastModifiedBy>
  <cp:lastPrinted>2016-03-07T15:25:24Z</cp:lastPrinted>
  <dcterms:created xsi:type="dcterms:W3CDTF">2013-02-21T14:18:30Z</dcterms:created>
  <dcterms:modified xsi:type="dcterms:W3CDTF">2016-03-09T11:03:42Z</dcterms:modified>
</cp:coreProperties>
</file>